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ventis.mzg.government.bg:444/"/>
    </mc:Choice>
  </mc:AlternateContent>
  <bookViews>
    <workbookView xWindow="-120" yWindow="-120" windowWidth="29040" windowHeight="15720"/>
  </bookViews>
  <sheets>
    <sheet name="Лист1" sheetId="4" r:id="rId1"/>
  </sheets>
  <definedNames>
    <definedName name="_xlnm.Print_Area" localSheetId="0">Лист1!$A$1:$U$207</definedName>
  </definedNames>
  <calcPr calcId="162913"/>
</workbook>
</file>

<file path=xl/calcChain.xml><?xml version="1.0" encoding="utf-8"?>
<calcChain xmlns="http://schemas.openxmlformats.org/spreadsheetml/2006/main">
  <c r="U206" i="4" l="1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74" i="4" s="1"/>
  <c r="F140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R207" i="4" l="1"/>
  <c r="G207" i="4"/>
  <c r="K207" i="4"/>
  <c r="O207" i="4"/>
  <c r="S207" i="4"/>
  <c r="N207" i="4"/>
  <c r="H207" i="4"/>
  <c r="L207" i="4"/>
  <c r="P207" i="4"/>
  <c r="T207" i="4"/>
  <c r="J207" i="4"/>
  <c r="I207" i="4"/>
  <c r="M207" i="4"/>
  <c r="Q207" i="4"/>
  <c r="U207" i="4"/>
  <c r="F207" i="4"/>
  <c r="O175" i="4"/>
  <c r="K175" i="4"/>
  <c r="N175" i="4"/>
  <c r="S175" i="4"/>
  <c r="G175" i="4"/>
  <c r="R175" i="4"/>
  <c r="J175" i="4"/>
  <c r="H175" i="4"/>
  <c r="L175" i="4"/>
  <c r="P175" i="4"/>
  <c r="T175" i="4"/>
  <c r="I175" i="4"/>
  <c r="M175" i="4"/>
  <c r="Q175" i="4"/>
  <c r="U175" i="4"/>
  <c r="F138" i="4"/>
  <c r="O139" i="4" s="1"/>
  <c r="I139" i="4" l="1"/>
  <c r="S139" i="4"/>
  <c r="N139" i="4"/>
  <c r="P139" i="4"/>
  <c r="K139" i="4"/>
  <c r="Q139" i="4"/>
  <c r="L139" i="4"/>
  <c r="G139" i="4"/>
  <c r="T139" i="4"/>
  <c r="U139" i="4"/>
  <c r="J139" i="4"/>
  <c r="M139" i="4"/>
  <c r="H139" i="4"/>
  <c r="R13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U78" i="4"/>
  <c r="U77" i="4"/>
  <c r="U76" i="4"/>
  <c r="U74" i="4"/>
  <c r="U73" i="4"/>
  <c r="U72" i="4"/>
  <c r="U71" i="4"/>
  <c r="U70" i="4"/>
  <c r="U69" i="4"/>
  <c r="U68" i="4"/>
  <c r="U67" i="4"/>
  <c r="U66" i="4"/>
  <c r="U65" i="4"/>
  <c r="U64" i="4"/>
  <c r="U62" i="4"/>
  <c r="U63" i="4" s="1"/>
  <c r="T62" i="4"/>
  <c r="S62" i="4"/>
  <c r="R62" i="4"/>
  <c r="Q62" i="4"/>
  <c r="Q63" i="4" s="1"/>
  <c r="P62" i="4"/>
  <c r="O62" i="4"/>
  <c r="N62" i="4"/>
  <c r="M62" i="4"/>
  <c r="M63" i="4" s="1"/>
  <c r="L62" i="4"/>
  <c r="K62" i="4"/>
  <c r="J62" i="4"/>
  <c r="I62" i="4"/>
  <c r="I63" i="4" s="1"/>
  <c r="H62" i="4"/>
  <c r="G62" i="4"/>
  <c r="F62" i="4"/>
  <c r="R63" i="4" l="1"/>
  <c r="H63" i="4"/>
  <c r="J80" i="4"/>
  <c r="J63" i="4"/>
  <c r="N63" i="4"/>
  <c r="G80" i="4"/>
  <c r="K80" i="4"/>
  <c r="O80" i="4"/>
  <c r="S80" i="4"/>
  <c r="R80" i="4"/>
  <c r="G63" i="4"/>
  <c r="U79" i="4"/>
  <c r="U80" i="4" s="1"/>
  <c r="H80" i="4"/>
  <c r="L80" i="4"/>
  <c r="P80" i="4"/>
  <c r="T80" i="4"/>
  <c r="N80" i="4"/>
  <c r="L63" i="4"/>
  <c r="P63" i="4"/>
  <c r="T63" i="4"/>
  <c r="I80" i="4"/>
  <c r="M80" i="4"/>
  <c r="Q80" i="4"/>
  <c r="K63" i="4"/>
  <c r="O63" i="4"/>
  <c r="S6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F15" i="4"/>
  <c r="F14" i="4"/>
  <c r="F29" i="4"/>
  <c r="F27" i="4"/>
  <c r="F41" i="4"/>
  <c r="F40" i="4"/>
  <c r="F39" i="4"/>
  <c r="F38" i="4"/>
  <c r="F37" i="4"/>
  <c r="F36" i="4"/>
  <c r="F35" i="4"/>
  <c r="F34" i="4"/>
  <c r="F33" i="4"/>
  <c r="F32" i="4"/>
  <c r="F31" i="4"/>
  <c r="F30" i="4"/>
  <c r="F28" i="4"/>
  <c r="F26" i="4"/>
  <c r="F25" i="4"/>
  <c r="F24" i="4"/>
  <c r="F23" i="4"/>
  <c r="F22" i="4"/>
  <c r="F21" i="4"/>
  <c r="F20" i="4"/>
  <c r="F19" i="4"/>
  <c r="F18" i="4"/>
  <c r="F17" i="4"/>
  <c r="F16" i="4"/>
  <c r="F13" i="4"/>
  <c r="F80" i="4" l="1"/>
  <c r="F43" i="4"/>
  <c r="S44" i="4" s="1"/>
  <c r="I44" i="4" l="1"/>
  <c r="H44" i="4"/>
  <c r="M44" i="4"/>
  <c r="L44" i="4"/>
  <c r="K44" i="4"/>
  <c r="Q44" i="4"/>
  <c r="G44" i="4"/>
  <c r="T44" i="4"/>
  <c r="N44" i="4"/>
  <c r="J44" i="4"/>
  <c r="R44" i="4"/>
  <c r="P44" i="4"/>
  <c r="O44" i="4"/>
  <c r="U44" i="4"/>
  <c r="F44" i="4" l="1"/>
</calcChain>
</file>

<file path=xl/sharedStrings.xml><?xml version="1.0" encoding="utf-8"?>
<sst xmlns="http://schemas.openxmlformats.org/spreadsheetml/2006/main" count="530" uniqueCount="417">
  <si>
    <t xml:space="preserve">                                                              </t>
  </si>
  <si>
    <r>
      <t xml:space="preserve">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</t>
    </r>
    <r>
      <rPr>
        <sz val="12"/>
        <rFont val="Timok"/>
        <family val="2"/>
      </rPr>
      <t xml:space="preserve"> </t>
    </r>
    <r>
      <rPr>
        <sz val="12"/>
        <rFont val="Times New Roman"/>
        <family val="1"/>
      </rPr>
      <t/>
    </r>
  </si>
  <si>
    <t>деко-ратив-ни</t>
  </si>
  <si>
    <t xml:space="preserve">мато-чници </t>
  </si>
  <si>
    <r>
      <t xml:space="preserve">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</t>
    </r>
    <r>
      <rPr>
        <sz val="12"/>
        <rFont val="Timok"/>
        <family val="2"/>
      </rPr>
      <t xml:space="preserve"> </t>
    </r>
    <r>
      <rPr>
        <sz val="12"/>
        <rFont val="Times New Roman"/>
        <family val="1"/>
      </rPr>
      <t/>
    </r>
  </si>
  <si>
    <t>Горски разсадник</t>
  </si>
  <si>
    <t xml:space="preserve">  Д    Е    К    А    Р    И</t>
  </si>
  <si>
    <t>Вид почва</t>
  </si>
  <si>
    <t>Обща площ</t>
  </si>
  <si>
    <t>школи за залес.</t>
  </si>
  <si>
    <t>вкоре-нили-ща</t>
  </si>
  <si>
    <t>опит-ни култ.</t>
  </si>
  <si>
    <t>№ по ред</t>
  </si>
  <si>
    <t>семе-нища</t>
  </si>
  <si>
    <t>школи за елхи</t>
  </si>
  <si>
    <t>угари</t>
  </si>
  <si>
    <t>оран-жерии</t>
  </si>
  <si>
    <t>дендра-риуми</t>
  </si>
  <si>
    <t>селск. площи</t>
  </si>
  <si>
    <t>застр.         площи</t>
  </si>
  <si>
    <t>семепр. гради-ни</t>
  </si>
  <si>
    <t>Н.В.      м.</t>
  </si>
  <si>
    <t>Маринска</t>
  </si>
  <si>
    <t>сив.гор.</t>
  </si>
  <si>
    <t>Борима</t>
  </si>
  <si>
    <t>Мешелика</t>
  </si>
  <si>
    <t>Лесидрен</t>
  </si>
  <si>
    <t>Подене</t>
  </si>
  <si>
    <t>Ловеч</t>
  </si>
  <si>
    <t>Сливек</t>
  </si>
  <si>
    <t>алувиал.</t>
  </si>
  <si>
    <t>Никопол</t>
  </si>
  <si>
    <t>Гулянци</t>
  </si>
  <si>
    <t>черноз.</t>
  </si>
  <si>
    <t>карбон.</t>
  </si>
  <si>
    <t>Плевен</t>
  </si>
  <si>
    <t>Рибен</t>
  </si>
  <si>
    <t>Черв.бряг</t>
  </si>
  <si>
    <t>каф.гор.</t>
  </si>
  <si>
    <t>Троян</t>
  </si>
  <si>
    <t>Белиш</t>
  </si>
  <si>
    <t>Жална</t>
  </si>
  <si>
    <t>Черни Осъм</t>
  </si>
  <si>
    <t>Попкиното</t>
  </si>
  <si>
    <t>кар.черн.</t>
  </si>
  <si>
    <t>площадки за конт.</t>
  </si>
  <si>
    <t>Монтана</t>
  </si>
  <si>
    <t>Мърчево</t>
  </si>
  <si>
    <t>Берковица</t>
  </si>
  <si>
    <t>Ашиклар</t>
  </si>
  <si>
    <t>т.сива</t>
  </si>
  <si>
    <t>Видин</t>
  </si>
  <si>
    <t>сред.</t>
  </si>
  <si>
    <t>Белоградчик</t>
  </si>
  <si>
    <t>Селище</t>
  </si>
  <si>
    <t>Враца</t>
  </si>
  <si>
    <t>Оряхово</t>
  </si>
  <si>
    <t>Галово</t>
  </si>
  <si>
    <t>пес.глин.</t>
  </si>
  <si>
    <t>черн.</t>
  </si>
  <si>
    <t>Чипровци</t>
  </si>
  <si>
    <t>теж.</t>
  </si>
  <si>
    <t>Мездра</t>
  </si>
  <si>
    <t>ср.</t>
  </si>
  <si>
    <t>Годеч</t>
  </si>
  <si>
    <t>Гинци</t>
  </si>
  <si>
    <t>к.горска</t>
  </si>
  <si>
    <t>Своге</t>
  </si>
  <si>
    <t>Ботевград</t>
  </si>
  <si>
    <t>Цер.ливади</t>
  </si>
  <si>
    <t>Приложение 20</t>
  </si>
  <si>
    <t>към чл.35, ал.3</t>
  </si>
  <si>
    <t>от Наредба 4</t>
  </si>
  <si>
    <t xml:space="preserve">ДГС/ДЛС                 </t>
  </si>
  <si>
    <t>други</t>
  </si>
  <si>
    <t>Загражден-аренда-96дка</t>
  </si>
  <si>
    <t>Драгаш-опити на ОСБГВ</t>
  </si>
  <si>
    <t>Кнежа-аренда-78дка</t>
  </si>
  <si>
    <t>Алимана-селск.п-во</t>
  </si>
  <si>
    <t>Х.чешма-селск. п-во</t>
  </si>
  <si>
    <t>Василовци-селск.п-во</t>
  </si>
  <si>
    <t>Черепиш-база за конф.вещи</t>
  </si>
  <si>
    <t>кафява наситена</t>
  </si>
  <si>
    <t>Криводол</t>
  </si>
  <si>
    <t>Алувиално-ливадна</t>
  </si>
  <si>
    <t>Луковит под аренда - 92,5</t>
  </si>
  <si>
    <t>ал.-лив.</t>
  </si>
  <si>
    <t>Русалка</t>
  </si>
  <si>
    <t>Андровица-наем</t>
  </si>
  <si>
    <t>г.Река-наем 10г.</t>
  </si>
  <si>
    <t>Бяла Вода-наем 10г.</t>
  </si>
  <si>
    <t>%</t>
  </si>
  <si>
    <t>Буйновци</t>
  </si>
  <si>
    <t>Добревци</t>
  </si>
  <si>
    <t>Сива горска</t>
  </si>
  <si>
    <t>Стружната</t>
  </si>
  <si>
    <t>Кафява преходна</t>
  </si>
  <si>
    <t>Караиванци</t>
  </si>
  <si>
    <t>Бяла</t>
  </si>
  <si>
    <t>Борово</t>
  </si>
  <si>
    <t>Тежка песъч.глин.оподз.черноземна</t>
  </si>
  <si>
    <t>Г.Оряховица</t>
  </si>
  <si>
    <t>Джулюница</t>
  </si>
  <si>
    <t>Чернозем</t>
  </si>
  <si>
    <t>Разград</t>
  </si>
  <si>
    <t>Гарата</t>
  </si>
  <si>
    <t>Тъмно-сива</t>
  </si>
  <si>
    <t>Свищов</t>
  </si>
  <si>
    <t>Вардим</t>
  </si>
  <si>
    <t>Обикновен чернозем</t>
  </si>
  <si>
    <t>Вардим опитно поле</t>
  </si>
  <si>
    <t>Царевец</t>
  </si>
  <si>
    <t>Сеслав</t>
  </si>
  <si>
    <t>Кубрат</t>
  </si>
  <si>
    <t>Излужен чернозем</t>
  </si>
  <si>
    <t>Исперих</t>
  </si>
  <si>
    <t xml:space="preserve">Силистра </t>
  </si>
  <si>
    <t>Доростол</t>
  </si>
  <si>
    <t>Тутракан</t>
  </si>
  <si>
    <t>с.Търновци</t>
  </si>
  <si>
    <t>Дунав</t>
  </si>
  <si>
    <t>Хотанца</t>
  </si>
  <si>
    <t>Каракуз</t>
  </si>
  <si>
    <t>Добруджа</t>
  </si>
  <si>
    <t>Излужужен чернозем тежка</t>
  </si>
  <si>
    <t>Росица</t>
  </si>
  <si>
    <t>Млечево</t>
  </si>
  <si>
    <t>Лъгът</t>
  </si>
  <si>
    <t>Кафява горска</t>
  </si>
  <si>
    <t>ОБЩО :</t>
  </si>
  <si>
    <t>СЗДП Всичко:</t>
  </si>
  <si>
    <t>Варна</t>
  </si>
  <si>
    <t xml:space="preserve">Малка чайка </t>
  </si>
  <si>
    <t xml:space="preserve">Сива горска </t>
  </si>
  <si>
    <t>Тополи</t>
  </si>
  <si>
    <t>Суворово</t>
  </si>
  <si>
    <t>Генерал Киселово</t>
  </si>
  <si>
    <t>Шерба</t>
  </si>
  <si>
    <t>Лонгоза</t>
  </si>
  <si>
    <t>алувиална</t>
  </si>
  <si>
    <t>Солник</t>
  </si>
  <si>
    <t>Канелено горска излужена</t>
  </si>
  <si>
    <t>Чергана</t>
  </si>
  <si>
    <t>Алувиална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</si>
  <si>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</si>
  <si>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</si>
  <si>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</si>
  <si>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</si>
  <si>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</si>
  <si>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</si>
  <si>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</si>
  <si>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</si>
  <si>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Чернозем </t>
  </si>
  <si>
    <t>Търговище</t>
  </si>
  <si>
    <t>Баячево</t>
  </si>
  <si>
    <t>Тъмно-сива горска</t>
  </si>
  <si>
    <t>Попово</t>
  </si>
  <si>
    <t>Гюрлюка</t>
  </si>
  <si>
    <t xml:space="preserve">Кардам </t>
  </si>
  <si>
    <t>Шумен</t>
  </si>
  <si>
    <t>Салманово</t>
  </si>
  <si>
    <t>Върбица</t>
  </si>
  <si>
    <t>Станянци</t>
  </si>
  <si>
    <t>Белово</t>
  </si>
  <si>
    <t>Топлата вода</t>
  </si>
  <si>
    <t>тежки</t>
  </si>
  <si>
    <t>Белица</t>
  </si>
  <si>
    <t>Поленци</t>
  </si>
  <si>
    <t>кан.гор.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</si>
  <si>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</si>
  <si>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</si>
  <si>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</si>
  <si>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</si>
  <si>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</si>
  <si>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</si>
  <si>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</si>
  <si>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</si>
  <si>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</si>
  <si>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</si>
  <si>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каф.гор</t>
  </si>
  <si>
    <t>Лом2</t>
  </si>
  <si>
    <t>Гърмен</t>
  </si>
  <si>
    <t>Беслет</t>
  </si>
  <si>
    <t>Дикчан</t>
  </si>
  <si>
    <t>Палашевска река</t>
  </si>
  <si>
    <t>к.горски</t>
  </si>
  <si>
    <t>Кору дере</t>
  </si>
  <si>
    <t>Луковица</t>
  </si>
  <si>
    <t>Добринище</t>
  </si>
  <si>
    <t>Харами бунар</t>
  </si>
  <si>
    <t>Горните поляни</t>
  </si>
  <si>
    <t>Дупница</t>
  </si>
  <si>
    <t>дел-лив</t>
  </si>
  <si>
    <t>Елин Пелин</t>
  </si>
  <si>
    <t>Герена</t>
  </si>
  <si>
    <t>Етрополе</t>
  </si>
  <si>
    <t>Синия вир</t>
  </si>
  <si>
    <t>сив.гор</t>
  </si>
  <si>
    <t>Малки искър</t>
  </si>
  <si>
    <t>Ихтиман</t>
  </si>
  <si>
    <t>Сенниците</t>
  </si>
  <si>
    <t>Катунци</t>
  </si>
  <si>
    <t xml:space="preserve">  Зл.поток</t>
  </si>
  <si>
    <t>Н.Чарк</t>
  </si>
  <si>
    <t>кафяви</t>
  </si>
  <si>
    <t>Кресна</t>
  </si>
  <si>
    <t>Равно боре</t>
  </si>
  <si>
    <t>каф.гор.прех.</t>
  </si>
  <si>
    <t>Кюстендил</t>
  </si>
  <si>
    <t>Д.Уйно</t>
  </si>
  <si>
    <t>ал.пес.гл</t>
  </si>
  <si>
    <t>Трекляно</t>
  </si>
  <si>
    <t>к.пес.</t>
  </si>
  <si>
    <t>Долна Гращица</t>
  </si>
  <si>
    <t>Гл.пес.</t>
  </si>
  <si>
    <t>Невестино</t>
  </si>
  <si>
    <t>алувиални-делув</t>
  </si>
  <si>
    <t>Осогово</t>
  </si>
  <si>
    <t>Жиленци</t>
  </si>
  <si>
    <t>Долно село</t>
  </si>
  <si>
    <t>пес.гл</t>
  </si>
  <si>
    <t>Лелинци</t>
  </si>
  <si>
    <t>Канел</t>
  </si>
  <si>
    <t>Петрич</t>
  </si>
  <si>
    <t>Иваник</t>
  </si>
  <si>
    <t>делув.ливадни</t>
  </si>
  <si>
    <t>Златарево</t>
  </si>
  <si>
    <t>алув</t>
  </si>
  <si>
    <t>Тополница</t>
  </si>
  <si>
    <t>Пирдоп</t>
  </si>
  <si>
    <t>Мирково</t>
  </si>
  <si>
    <t>кан. изл.</t>
  </si>
  <si>
    <t>Манджерин</t>
  </si>
  <si>
    <t>Р.Маджаров</t>
  </si>
  <si>
    <t>каф. гор.</t>
  </si>
  <si>
    <t>Радомир</t>
  </si>
  <si>
    <t>Крапец</t>
  </si>
  <si>
    <t>алув.нен</t>
  </si>
  <si>
    <t>Разлог</t>
  </si>
  <si>
    <t>Перивол</t>
  </si>
  <si>
    <t>Конещица</t>
  </si>
  <si>
    <t>Рилски манастир</t>
  </si>
  <si>
    <t>Гл.п</t>
  </si>
  <si>
    <t>Самоков</t>
  </si>
  <si>
    <t>"Лаго"</t>
  </si>
  <si>
    <t>каф.г</t>
  </si>
  <si>
    <t>"Надарица"</t>
  </si>
  <si>
    <t>"Пашаница"</t>
  </si>
  <si>
    <t>"Широка поляна"</t>
  </si>
  <si>
    <t>Симитли</t>
  </si>
  <si>
    <t>Обесеник</t>
  </si>
  <si>
    <t>Орловец</t>
  </si>
  <si>
    <t>ал..дел.</t>
  </si>
  <si>
    <t>Сандански</t>
  </si>
  <si>
    <t>Манастирчето</t>
  </si>
  <si>
    <t>гл.пес.</t>
  </si>
  <si>
    <t>Липници</t>
  </si>
  <si>
    <t>алув.</t>
  </si>
  <si>
    <t>Влаовица</t>
  </si>
  <si>
    <t>Сливница</t>
  </si>
  <si>
    <t>чернозем</t>
  </si>
  <si>
    <t>София</t>
  </si>
  <si>
    <t>Локорско</t>
  </si>
  <si>
    <t>Дълга поляна</t>
  </si>
  <si>
    <t>Струмяни</t>
  </si>
  <si>
    <t>Микрево</t>
  </si>
  <si>
    <t>Тетевен</t>
  </si>
  <si>
    <t>Скрибътна</t>
  </si>
  <si>
    <t>тежка</t>
  </si>
  <si>
    <t>Паскалска ливада</t>
  </si>
  <si>
    <t>к.тъмна</t>
  </si>
  <si>
    <t>Сухарака с.Васильово</t>
  </si>
  <si>
    <t>кафява горска</t>
  </si>
  <si>
    <t>Трън</t>
  </si>
  <si>
    <t>Блато</t>
  </si>
  <si>
    <t>гл.пес</t>
  </si>
  <si>
    <t>Якоруда</t>
  </si>
  <si>
    <t>Трещеник</t>
  </si>
  <si>
    <t>кафява преходна</t>
  </si>
  <si>
    <t>В това число:</t>
  </si>
  <si>
    <t>1 </t>
  </si>
  <si>
    <t>СИДП Всичко:</t>
  </si>
  <si>
    <t>ОБОБЩИТЕЛЕН ПРОТОКОЛ</t>
  </si>
  <si>
    <t>ЮЗДП Всичко:</t>
  </si>
  <si>
    <t>Асеновград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</si>
  <si>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</si>
  <si>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</si>
  <si>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</si>
  <si>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</si>
  <si>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</si>
  <si>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</si>
  <si>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</si>
  <si>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</si>
  <si>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</si>
  <si>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</si>
  <si>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</si>
  <si>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</si>
  <si>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</si>
  <si>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</si>
  <si>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</si>
  <si>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лив.чер.</t>
  </si>
  <si>
    <t>Първомай</t>
  </si>
  <si>
    <t>"Мечка"</t>
  </si>
  <si>
    <t>"Попово"</t>
  </si>
  <si>
    <t>кан. горска</t>
  </si>
  <si>
    <t>Хисар</t>
  </si>
  <si>
    <t>"Кошовица"</t>
  </si>
  <si>
    <t>канелена горска излужена</t>
  </si>
  <si>
    <t>"Невестин бук"</t>
  </si>
  <si>
    <t>Алабак</t>
  </si>
  <si>
    <t>"Кемера"</t>
  </si>
  <si>
    <t>Батак</t>
  </si>
  <si>
    <t>"Нова махала"</t>
  </si>
  <si>
    <t>глинесто песъчлева</t>
  </si>
  <si>
    <t>Пазарджик</t>
  </si>
  <si>
    <t>"Церово"</t>
  </si>
  <si>
    <t>кан.излуж</t>
  </si>
  <si>
    <t>"Драгор"</t>
  </si>
  <si>
    <t xml:space="preserve"> </t>
  </si>
  <si>
    <t>"Наков чифлик"</t>
  </si>
  <si>
    <t>Панагюрище</t>
  </si>
  <si>
    <t>"Самодивско дърво"</t>
  </si>
  <si>
    <t>Пещера</t>
  </si>
  <si>
    <t>с.Равногор</t>
  </si>
  <si>
    <t>"Белча"</t>
  </si>
  <si>
    <t>ДПФ</t>
  </si>
  <si>
    <t>Ракитово</t>
  </si>
  <si>
    <t>"Цигов чарк"</t>
  </si>
  <si>
    <t>"Високи поляни"</t>
  </si>
  <si>
    <t>"Селище"</t>
  </si>
  <si>
    <t>ДЛС - Чепино</t>
  </si>
  <si>
    <t>"Суха лъка"</t>
  </si>
  <si>
    <t>Борино</t>
  </si>
  <si>
    <t>"Хайдушки дол"</t>
  </si>
  <si>
    <t>Извора</t>
  </si>
  <si>
    <t>"Китово ханче"</t>
  </si>
  <si>
    <t>Златоград</t>
  </si>
  <si>
    <t>Аламовци</t>
  </si>
  <si>
    <t>Смилян</t>
  </si>
  <si>
    <t>"Смилян"</t>
  </si>
  <si>
    <t>"Бърчево"</t>
  </si>
  <si>
    <t>Ардино</t>
  </si>
  <si>
    <t>"Ардино"</t>
  </si>
  <si>
    <t>Кирково</t>
  </si>
  <si>
    <t>"Чакаларово"</t>
  </si>
  <si>
    <t>ДЛС "Женда"</t>
  </si>
  <si>
    <t>"Крайно село"</t>
  </si>
  <si>
    <t>"Паничково"</t>
  </si>
  <si>
    <t>канелена, излужена, песъчливо глинеста</t>
  </si>
  <si>
    <t>Крумовград</t>
  </si>
  <si>
    <t>"Черничево"</t>
  </si>
  <si>
    <t>Момчилград</t>
  </si>
  <si>
    <t>"Момчилград"</t>
  </si>
  <si>
    <t> Всичко:</t>
  </si>
  <si>
    <t>Кормисош</t>
  </si>
  <si>
    <t>ДГС Айтос</t>
  </si>
  <si>
    <t>кан.горска</t>
  </si>
  <si>
    <t>ДГС Бургас</t>
  </si>
  <si>
    <t>Росенец</t>
  </si>
  <si>
    <t>кан.излуж.</t>
  </si>
  <si>
    <t>ДГС Карнобат</t>
  </si>
  <si>
    <t>Карнобат</t>
  </si>
  <si>
    <t>смолници</t>
  </si>
  <si>
    <t>Камчия</t>
  </si>
  <si>
    <t>с.п.</t>
  </si>
  <si>
    <t>ДГС Средец</t>
  </si>
  <si>
    <t>Малката река</t>
  </si>
  <si>
    <t>глин.пес.</t>
  </si>
  <si>
    <t>ДГС Царево</t>
  </si>
  <si>
    <t>Зиркова воденица</t>
  </si>
  <si>
    <t>ДЛС Граматиково</t>
  </si>
  <si>
    <t>"Качул"</t>
  </si>
  <si>
    <t>пес.гл.</t>
  </si>
  <si>
    <t>ДЛС Несебър</t>
  </si>
  <si>
    <t>Поморие</t>
  </si>
  <si>
    <t>черн.смол.</t>
  </si>
  <si>
    <t>Порой</t>
  </si>
  <si>
    <t>ДГС Ивайловград</t>
  </si>
  <si>
    <t>Колибар чешма</t>
  </si>
  <si>
    <t>ДГС Свиленград</t>
  </si>
  <si>
    <t>Гебран</t>
  </si>
  <si>
    <t>ДГС Хасково</t>
  </si>
  <si>
    <t>Димитровград</t>
  </si>
  <si>
    <t>алув.ливадна</t>
  </si>
  <si>
    <t>ДГС Сливен</t>
  </si>
  <si>
    <t>Абланово</t>
  </si>
  <si>
    <t>ср.кан.гор.</t>
  </si>
  <si>
    <t>Сл.мин.бани</t>
  </si>
  <si>
    <t>ДГС Котел</t>
  </si>
  <si>
    <t>Ливадището</t>
  </si>
  <si>
    <t>ДГС Твърдица</t>
  </si>
  <si>
    <t>Блягарница</t>
  </si>
  <si>
    <t>ДГС"Тунджа"Ямбол</t>
  </si>
  <si>
    <t>Ормана</t>
  </si>
  <si>
    <t>ДГС Елхово</t>
  </si>
  <si>
    <t>Трънково</t>
  </si>
  <si>
    <t>лив.чернз.</t>
  </si>
  <si>
    <t>ДГС Гурково</t>
  </si>
  <si>
    <t>Николаево</t>
  </si>
  <si>
    <t>Стъргата</t>
  </si>
  <si>
    <t>Лъкашница</t>
  </si>
  <si>
    <t>Б.махала</t>
  </si>
  <si>
    <t>Лазово</t>
  </si>
  <si>
    <t>ДГС Казанлък</t>
  </si>
  <si>
    <t>Горно Изворово</t>
  </si>
  <si>
    <t>кан.г.гл.пес</t>
  </si>
  <si>
    <t>Шипка</t>
  </si>
  <si>
    <t>Бузовград</t>
  </si>
  <si>
    <t>ДГС Мъглиж</t>
  </si>
  <si>
    <t>Ветрен</t>
  </si>
  <si>
    <t>ДГС Стара Загора</t>
  </si>
  <si>
    <t>Зора</t>
  </si>
  <si>
    <t>Ст.мин.бани</t>
  </si>
  <si>
    <t>ДЛС "Мазалат"</t>
  </si>
  <si>
    <t>Павел баня</t>
  </si>
  <si>
    <t>алув.ливад.</t>
  </si>
  <si>
    <t xml:space="preserve">за инвентаризираните разсадникови площи към 30.09.2023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</si>
</sst>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29">
    <font>
      <sz val="10"/>
      <name val="Arial"/>
      <charset val="204"/>
    </font>
    <font>
      <sz val="10"/>
      <name val="Times New Roman"/>
      <family val="1"/>
    </font>
    <font>
      <sz val="10"/>
      <name val="Timok"/>
      <family val="2"/>
    </font>
    <font>
      <sz val="12"/>
      <name val="Timok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23" fillId="0" borderId="0"/>
    <xf numFmtId="0" fontId="11" fillId="0" borderId="0"/>
  </cellStyleXfs>
  <cellXfs count="26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0" applyFont="1"/>
    <xf numFmtId="0" fontId="10" fillId="0" borderId="0" xfId="0" applyFont="1" applyFill="1"/>
    <xf numFmtId="0" fontId="10" fillId="0" borderId="0" xfId="0" applyFont="1"/>
    <xf numFmtId="0" fontId="0" fillId="0" borderId="0" xfId="0" applyFont="1" applyFill="1"/>
    <xf numFmtId="0" fontId="1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2" fontId="10" fillId="2" borderId="2" xfId="0" applyNumberFormat="1" applyFont="1" applyFill="1" applyBorder="1" applyAlignment="1">
      <alignment horizontal="center" vertical="center"/>
    </xf>
    <xf numFmtId="166" fontId="16" fillId="3" borderId="18" xfId="0" applyNumberFormat="1" applyFont="1" applyFill="1" applyBorder="1" applyAlignment="1">
      <alignment horizontal="right" vertical="center" shrinkToFit="1"/>
    </xf>
    <xf numFmtId="166" fontId="16" fillId="3" borderId="19" xfId="0" applyNumberFormat="1" applyFont="1" applyFill="1" applyBorder="1" applyAlignment="1">
      <alignment horizontal="right" vertical="center" shrinkToFit="1"/>
    </xf>
    <xf numFmtId="2" fontId="16" fillId="4" borderId="15" xfId="0" applyNumberFormat="1" applyFont="1" applyFill="1" applyBorder="1" applyAlignment="1">
      <alignment horizontal="right" vertical="center" shrinkToFit="1"/>
    </xf>
    <xf numFmtId="2" fontId="16" fillId="4" borderId="26" xfId="0" applyNumberFormat="1" applyFont="1" applyFill="1" applyBorder="1" applyAlignment="1">
      <alignment horizontal="right" vertical="center" shrinkToFit="1"/>
    </xf>
    <xf numFmtId="164" fontId="10" fillId="2" borderId="10" xfId="0" applyNumberFormat="1" applyFont="1" applyFill="1" applyBorder="1" applyAlignment="1">
      <alignment horizontal="right" vertical="top" wrapText="1"/>
    </xf>
    <xf numFmtId="164" fontId="10" fillId="2" borderId="11" xfId="0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 vertical="top" wrapText="1"/>
    </xf>
    <xf numFmtId="164" fontId="10" fillId="2" borderId="13" xfId="0" applyNumberFormat="1" applyFont="1" applyFill="1" applyBorder="1" applyAlignment="1">
      <alignment horizontal="right" vertical="top" wrapText="1"/>
    </xf>
    <xf numFmtId="164" fontId="10" fillId="2" borderId="16" xfId="0" applyNumberFormat="1" applyFont="1" applyFill="1" applyBorder="1" applyAlignment="1">
      <alignment horizontal="right" vertical="top" wrapText="1"/>
    </xf>
    <xf numFmtId="164" fontId="10" fillId="2" borderId="17" xfId="0" applyNumberFormat="1" applyFont="1" applyFill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wrapText="1"/>
    </xf>
    <xf numFmtId="164" fontId="10" fillId="2" borderId="2" xfId="0" applyNumberFormat="1" applyFont="1" applyFill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23" xfId="0" applyNumberFormat="1" applyFont="1" applyBorder="1" applyAlignment="1">
      <alignment horizontal="right" vertical="top" wrapText="1"/>
    </xf>
    <xf numFmtId="164" fontId="10" fillId="0" borderId="24" xfId="0" applyNumberFormat="1" applyFont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" fontId="10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/>
    <xf numFmtId="1" fontId="10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0" fontId="10" fillId="2" borderId="8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 vertical="top" wrapText="1"/>
    </xf>
    <xf numFmtId="0" fontId="10" fillId="2" borderId="3" xfId="0" applyFont="1" applyFill="1" applyBorder="1"/>
    <xf numFmtId="0" fontId="10" fillId="2" borderId="1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/>
    </xf>
    <xf numFmtId="0" fontId="10" fillId="2" borderId="2" xfId="0" applyFont="1" applyFill="1" applyBorder="1"/>
    <xf numFmtId="49" fontId="10" fillId="2" borderId="2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 vertical="top" wrapText="1"/>
    </xf>
    <xf numFmtId="165" fontId="10" fillId="2" borderId="2" xfId="0" applyNumberFormat="1" applyFont="1" applyFill="1" applyBorder="1" applyAlignment="1">
      <alignment horizontal="right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1" fontId="18" fillId="2" borderId="2" xfId="0" applyNumberFormat="1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center" vertical="top" wrapText="1"/>
    </xf>
    <xf numFmtId="2" fontId="18" fillId="2" borderId="2" xfId="0" applyNumberFormat="1" applyFont="1" applyFill="1" applyBorder="1" applyAlignment="1">
      <alignment horizontal="right" vertical="top" wrapText="1"/>
    </xf>
    <xf numFmtId="164" fontId="18" fillId="2" borderId="2" xfId="0" applyNumberFormat="1" applyFont="1" applyFill="1" applyBorder="1" applyAlignment="1">
      <alignment horizontal="right" vertical="top" wrapText="1"/>
    </xf>
    <xf numFmtId="0" fontId="18" fillId="2" borderId="2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vertical="top" wrapText="1"/>
    </xf>
    <xf numFmtId="1" fontId="10" fillId="2" borderId="2" xfId="1" applyNumberFormat="1" applyFont="1" applyFill="1" applyBorder="1" applyAlignment="1">
      <alignment horizontal="right" vertical="top" wrapText="1"/>
    </xf>
    <xf numFmtId="0" fontId="10" fillId="2" borderId="2" xfId="1" applyFont="1" applyFill="1" applyBorder="1" applyAlignment="1">
      <alignment horizontal="center" vertical="top" wrapText="1"/>
    </xf>
    <xf numFmtId="164" fontId="10" fillId="2" borderId="2" xfId="1" applyNumberFormat="1" applyFont="1" applyFill="1" applyBorder="1" applyAlignment="1">
      <alignment horizontal="right" vertical="top" wrapText="1"/>
    </xf>
    <xf numFmtId="2" fontId="10" fillId="2" borderId="2" xfId="1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vertical="top" wrapText="1"/>
    </xf>
    <xf numFmtId="16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NumberFormat="1" applyFont="1" applyFill="1" applyAlignment="1"/>
    <xf numFmtId="0" fontId="15" fillId="0" borderId="0" xfId="0" applyNumberFormat="1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Fill="1"/>
    <xf numFmtId="0" fontId="10" fillId="0" borderId="0" xfId="0" applyNumberFormat="1" applyFont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6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18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27" fillId="0" borderId="3" xfId="0" applyNumberFormat="1" applyFont="1" applyFill="1" applyBorder="1" applyAlignment="1">
      <alignment horizontal="center" wrapText="1"/>
    </xf>
    <xf numFmtId="165" fontId="27" fillId="0" borderId="29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27" fillId="0" borderId="2" xfId="3" applyNumberFormat="1" applyFont="1" applyFill="1" applyBorder="1" applyAlignment="1">
      <alignment horizontal="center" wrapText="1"/>
    </xf>
    <xf numFmtId="165" fontId="27" fillId="0" borderId="5" xfId="3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wrapText="1"/>
    </xf>
    <xf numFmtId="165" fontId="18" fillId="0" borderId="5" xfId="0" applyNumberFormat="1" applyFont="1" applyFill="1" applyBorder="1" applyAlignment="1">
      <alignment horizont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165" fontId="27" fillId="0" borderId="2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12" xfId="4" applyFont="1" applyFill="1" applyBorder="1" applyAlignment="1">
      <alignment horizontal="center" vertical="top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65" fontId="27" fillId="0" borderId="2" xfId="0" applyNumberFormat="1" applyFont="1" applyFill="1" applyBorder="1" applyAlignment="1">
      <alignment horizontal="center" vertical="center" wrapText="1"/>
    </xf>
    <xf numFmtId="165" fontId="27" fillId="0" borderId="5" xfId="0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165" fontId="10" fillId="0" borderId="2" xfId="3" applyNumberFormat="1" applyFont="1" applyFill="1" applyBorder="1" applyAlignment="1">
      <alignment horizontal="center" vertical="center" wrapText="1"/>
    </xf>
    <xf numFmtId="165" fontId="10" fillId="0" borderId="5" xfId="3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30" xfId="0" applyNumberFormat="1" applyFont="1" applyFill="1" applyBorder="1" applyAlignment="1">
      <alignment horizontal="center" vertical="center" wrapText="1"/>
    </xf>
    <xf numFmtId="166" fontId="13" fillId="3" borderId="18" xfId="0" applyNumberFormat="1" applyFont="1" applyFill="1" applyBorder="1" applyAlignment="1">
      <alignment horizontal="right" vertical="center" shrinkToFit="1"/>
    </xf>
    <xf numFmtId="166" fontId="13" fillId="3" borderId="19" xfId="0" applyNumberFormat="1" applyFont="1" applyFill="1" applyBorder="1" applyAlignment="1">
      <alignment horizontal="right" vertical="center" shrinkToFit="1"/>
    </xf>
    <xf numFmtId="2" fontId="13" fillId="4" borderId="15" xfId="0" applyNumberFormat="1" applyFont="1" applyFill="1" applyBorder="1" applyAlignment="1">
      <alignment horizontal="right" vertical="center" shrinkToFit="1"/>
    </xf>
    <xf numFmtId="2" fontId="13" fillId="4" borderId="26" xfId="0" applyNumberFormat="1" applyFont="1" applyFill="1" applyBorder="1" applyAlignment="1">
      <alignment horizontal="right" vertical="center" shrinkToFi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right" vertical="top" wrapText="1"/>
    </xf>
    <xf numFmtId="1" fontId="28" fillId="0" borderId="27" xfId="0" applyNumberFormat="1" applyFont="1" applyFill="1" applyBorder="1" applyAlignment="1">
      <alignment horizontal="right" vertical="top" wrapText="1"/>
    </xf>
    <xf numFmtId="164" fontId="10" fillId="0" borderId="27" xfId="0" applyNumberFormat="1" applyFont="1" applyFill="1" applyBorder="1" applyAlignment="1">
      <alignment horizontal="right" vertical="top" wrapText="1"/>
    </xf>
    <xf numFmtId="1" fontId="10" fillId="0" borderId="28" xfId="0" applyNumberFormat="1" applyFont="1" applyFill="1" applyBorder="1" applyAlignment="1">
      <alignment horizontal="right" vertical="top" wrapText="1"/>
    </xf>
    <xf numFmtId="164" fontId="26" fillId="0" borderId="2" xfId="0" applyNumberFormat="1" applyFont="1" applyFill="1" applyBorder="1" applyAlignment="1">
      <alignment vertical="top" wrapText="1"/>
    </xf>
    <xf numFmtId="165" fontId="26" fillId="0" borderId="2" xfId="0" applyNumberFormat="1" applyFont="1" applyFill="1" applyBorder="1" applyAlignment="1">
      <alignment vertical="top" wrapText="1"/>
    </xf>
    <xf numFmtId="165" fontId="10" fillId="0" borderId="27" xfId="0" applyNumberFormat="1" applyFont="1" applyFill="1" applyBorder="1" applyAlignment="1">
      <alignment horizontal="right" vertical="top" wrapText="1"/>
    </xf>
    <xf numFmtId="165" fontId="10" fillId="0" borderId="28" xfId="0" applyNumberFormat="1" applyFont="1" applyFill="1" applyBorder="1" applyAlignment="1">
      <alignment horizontal="right" vertical="top" wrapText="1"/>
    </xf>
    <xf numFmtId="164" fontId="10" fillId="0" borderId="28" xfId="0" applyNumberFormat="1" applyFont="1" applyFill="1" applyBorder="1" applyAlignment="1">
      <alignment horizontal="right" vertical="top" wrapText="1"/>
    </xf>
    <xf numFmtId="164" fontId="10" fillId="0" borderId="27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top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165" fontId="10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right" vertical="top" wrapText="1"/>
    </xf>
    <xf numFmtId="164" fontId="10" fillId="0" borderId="28" xfId="0" applyNumberFormat="1" applyFont="1" applyBorder="1" applyAlignment="1">
      <alignment horizontal="right" vertical="top" wrapText="1"/>
    </xf>
    <xf numFmtId="164" fontId="9" fillId="0" borderId="27" xfId="0" applyNumberFormat="1" applyFont="1" applyFill="1" applyBorder="1" applyAlignment="1">
      <alignment horizontal="center" vertical="top" wrapText="1"/>
    </xf>
    <xf numFmtId="2" fontId="9" fillId="0" borderId="27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right" vertical="center" shrinkToFit="1"/>
    </xf>
    <xf numFmtId="166" fontId="10" fillId="2" borderId="11" xfId="0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 shrinkToFit="1"/>
    </xf>
    <xf numFmtId="166" fontId="10" fillId="2" borderId="13" xfId="0" applyNumberFormat="1" applyFont="1" applyFill="1" applyBorder="1" applyAlignment="1">
      <alignment horizontal="right" vertical="center" shrinkToFi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166" fontId="10" fillId="2" borderId="16" xfId="0" applyNumberFormat="1" applyFont="1" applyFill="1" applyBorder="1" applyAlignment="1">
      <alignment horizontal="right" vertical="center" shrinkToFit="1"/>
    </xf>
    <xf numFmtId="166" fontId="10" fillId="2" borderId="17" xfId="0" applyNumberFormat="1" applyFont="1" applyFill="1" applyBorder="1" applyAlignment="1">
      <alignment horizontal="right" vertical="center" shrinkToFi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 shrinkToFi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166" fontId="10" fillId="2" borderId="18" xfId="0" applyNumberFormat="1" applyFont="1" applyFill="1" applyBorder="1" applyAlignment="1">
      <alignment horizontal="right" vertical="center" shrinkToFit="1"/>
    </xf>
    <xf numFmtId="166" fontId="10" fillId="2" borderId="19" xfId="0" applyNumberFormat="1" applyFont="1" applyFill="1" applyBorder="1" applyAlignment="1">
      <alignment horizontal="right" vertical="center" shrinkToFit="1"/>
    </xf>
    <xf numFmtId="0" fontId="10" fillId="2" borderId="9" xfId="0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right" vertical="center" shrinkToFit="1"/>
    </xf>
    <xf numFmtId="166" fontId="10" fillId="2" borderId="20" xfId="0" applyNumberFormat="1" applyFont="1" applyFill="1" applyBorder="1" applyAlignment="1">
      <alignment horizontal="right" vertical="center" shrinkToFit="1"/>
    </xf>
    <xf numFmtId="0" fontId="10" fillId="2" borderId="3" xfId="0" applyFont="1" applyFill="1" applyBorder="1" applyAlignment="1">
      <alignment horizontal="left" vertical="center" wrapText="1"/>
    </xf>
    <xf numFmtId="166" fontId="10" fillId="2" borderId="3" xfId="0" applyNumberFormat="1" applyFont="1" applyFill="1" applyBorder="1" applyAlignment="1">
      <alignment horizontal="right" vertical="center" shrinkToFit="1"/>
    </xf>
    <xf numFmtId="166" fontId="10" fillId="2" borderId="22" xfId="0" applyNumberFormat="1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right" vertical="center" shrinkToFit="1"/>
    </xf>
    <xf numFmtId="164" fontId="10" fillId="0" borderId="19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right" vertical="center" shrinkToFit="1"/>
    </xf>
    <xf numFmtId="166" fontId="10" fillId="0" borderId="20" xfId="0" applyNumberFormat="1" applyFont="1" applyFill="1" applyBorder="1" applyAlignment="1">
      <alignment horizontal="right" vertical="center" shrinkToFit="1"/>
    </xf>
    <xf numFmtId="166" fontId="10" fillId="0" borderId="18" xfId="0" applyNumberFormat="1" applyFont="1" applyFill="1" applyBorder="1" applyAlignment="1">
      <alignment horizontal="right" vertical="center" shrinkToFit="1"/>
    </xf>
    <xf numFmtId="166" fontId="10" fillId="0" borderId="19" xfId="0" applyNumberFormat="1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right" vertical="center"/>
    </xf>
    <xf numFmtId="0" fontId="13" fillId="4" borderId="15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6" fillId="4" borderId="25" xfId="0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32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</cellXfs>
  <cellStyles count="5">
    <cellStyle name="Normal" xfId="0" builtinId="0"/>
    <cellStyle name="Normal 2" xfId="4"/>
    <cellStyle name="Normal_Sheet1" xfId="1"/>
    <cellStyle name="Нормален 2" xfId="2"/>
    <cellStyle name="Нормален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tabSelected="1" view="pageBreakPreview" zoomScaleNormal="100" zoomScaleSheetLayoutView="100" workbookViewId="0">
      <pane ySplit="11" topLeftCell="A12" activePane="bottomLeft" state="frozen"/>
      <selection pane="bottomLeft" activeCell="A7" sqref="A7:U7"/>
    </sheetView>
  </sheetViews>
  <sheetFormatPr defaultRowHeight="12.75"/>
  <cols>
    <col min="1" max="1" width="4.28515625" customWidth="1"/>
    <col min="2" max="2" width="14.28515625" customWidth="1"/>
    <col min="3" max="3" width="11.42578125" customWidth="1"/>
    <col min="4" max="4" width="7" customWidth="1"/>
    <col min="5" max="5" width="11.140625" customWidth="1"/>
    <col min="6" max="6" width="10.5703125" customWidth="1"/>
    <col min="7" max="8" width="7.7109375" customWidth="1"/>
    <col min="9" max="9" width="10.7109375" customWidth="1"/>
    <col min="10" max="12" width="7.7109375" customWidth="1"/>
    <col min="13" max="13" width="8.28515625" customWidth="1"/>
    <col min="14" max="14" width="10.5703125" customWidth="1"/>
    <col min="15" max="18" width="7.7109375" customWidth="1"/>
    <col min="19" max="19" width="9.7109375" customWidth="1"/>
    <col min="20" max="20" width="7.7109375" customWidth="1"/>
    <col min="21" max="21" width="10.28515625" customWidth="1"/>
  </cols>
  <sheetData>
    <row r="1" spans="1:21" ht="18.75">
      <c r="A1" s="4"/>
      <c r="H1" s="1" t="s">
        <v>0</v>
      </c>
      <c r="I1" s="2"/>
      <c r="S1" s="5" t="s">
        <v>70</v>
      </c>
    </row>
    <row r="2" spans="1:21" ht="15.75">
      <c r="B2" s="3"/>
      <c r="C2" s="2" t="s">
        <v>4</v>
      </c>
      <c r="D2" s="2" t="s">
        <v>1</v>
      </c>
      <c r="E2" s="2" t="s">
        <v>1</v>
      </c>
      <c r="S2" s="5" t="s">
        <v>71</v>
      </c>
    </row>
    <row r="3" spans="1:21" ht="15.75">
      <c r="B3" s="3"/>
      <c r="C3" s="2"/>
      <c r="D3" s="2"/>
      <c r="E3" s="2"/>
      <c r="S3" s="5" t="s">
        <v>72</v>
      </c>
    </row>
    <row r="4" spans="1:21" s="7" customFormat="1" ht="17.25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s="7" customFormat="1" ht="15.75">
      <c r="A5" s="82"/>
      <c r="B5" s="83"/>
      <c r="C5" s="83"/>
      <c r="D5" s="83"/>
      <c r="E5" s="83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7" customFormat="1" ht="17.25" customHeight="1">
      <c r="A6" s="235" t="s">
        <v>282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s="7" customFormat="1" ht="15.75">
      <c r="A7" s="249" t="s">
        <v>416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1:21" s="7" customFormat="1" ht="15.75">
      <c r="A8" s="82"/>
      <c r="B8" s="86"/>
      <c r="E8" s="87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s="7" customFormat="1" ht="21.75" customHeight="1">
      <c r="A9" s="229" t="s">
        <v>12</v>
      </c>
      <c r="B9" s="229" t="s">
        <v>73</v>
      </c>
      <c r="C9" s="229" t="s">
        <v>5</v>
      </c>
      <c r="D9" s="229" t="s">
        <v>21</v>
      </c>
      <c r="E9" s="229" t="s">
        <v>7</v>
      </c>
      <c r="F9" s="229" t="s">
        <v>8</v>
      </c>
      <c r="G9" s="227" t="s">
        <v>279</v>
      </c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</row>
    <row r="10" spans="1:21" s="7" customFormat="1" ht="52.5" customHeight="1">
      <c r="A10" s="230"/>
      <c r="B10" s="230"/>
      <c r="C10" s="230"/>
      <c r="D10" s="230"/>
      <c r="E10" s="230"/>
      <c r="F10" s="230"/>
      <c r="G10" s="9" t="s">
        <v>13</v>
      </c>
      <c r="H10" s="9" t="s">
        <v>9</v>
      </c>
      <c r="I10" s="9" t="s">
        <v>2</v>
      </c>
      <c r="J10" s="9" t="s">
        <v>14</v>
      </c>
      <c r="K10" s="10" t="s">
        <v>10</v>
      </c>
      <c r="L10" s="9" t="s">
        <v>45</v>
      </c>
      <c r="M10" s="9" t="s">
        <v>3</v>
      </c>
      <c r="N10" s="9" t="s">
        <v>15</v>
      </c>
      <c r="O10" s="9" t="s">
        <v>16</v>
      </c>
      <c r="P10" s="10" t="s">
        <v>20</v>
      </c>
      <c r="Q10" s="10" t="s">
        <v>11</v>
      </c>
      <c r="R10" s="10" t="s">
        <v>17</v>
      </c>
      <c r="S10" s="10" t="s">
        <v>18</v>
      </c>
      <c r="T10" s="10" t="s">
        <v>19</v>
      </c>
      <c r="U10" s="9" t="s">
        <v>74</v>
      </c>
    </row>
    <row r="11" spans="1:21" s="7" customFormat="1" ht="18.75" customHeight="1">
      <c r="A11" s="231"/>
      <c r="B11" s="232"/>
      <c r="C11" s="232"/>
      <c r="D11" s="232"/>
      <c r="E11" s="233"/>
      <c r="F11" s="228" t="s">
        <v>6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</row>
    <row r="12" spans="1:21" s="7" customFormat="1" ht="30" customHeight="1">
      <c r="A12" s="11" t="s">
        <v>280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</row>
    <row r="13" spans="1:21" s="15" customFormat="1" ht="30" customHeight="1">
      <c r="A13" s="214">
        <v>1</v>
      </c>
      <c r="B13" s="214" t="s">
        <v>53</v>
      </c>
      <c r="C13" s="11" t="s">
        <v>54</v>
      </c>
      <c r="D13" s="12">
        <v>450</v>
      </c>
      <c r="E13" s="11" t="s">
        <v>50</v>
      </c>
      <c r="F13" s="13">
        <f t="shared" ref="F13:F15" si="0">SUM(G13:U13)</f>
        <v>57.141999999999996</v>
      </c>
      <c r="G13" s="14"/>
      <c r="H13" s="14"/>
      <c r="I13" s="14">
        <v>3</v>
      </c>
      <c r="J13" s="14">
        <v>10</v>
      </c>
      <c r="K13" s="14"/>
      <c r="L13" s="14"/>
      <c r="M13" s="14"/>
      <c r="N13" s="14">
        <v>26</v>
      </c>
      <c r="O13" s="14">
        <v>0.24199999999999999</v>
      </c>
      <c r="P13" s="14"/>
      <c r="Q13" s="14"/>
      <c r="R13" s="14"/>
      <c r="S13" s="14"/>
      <c r="T13" s="14">
        <v>4</v>
      </c>
      <c r="U13" s="14">
        <v>13.9</v>
      </c>
    </row>
    <row r="14" spans="1:21" s="15" customFormat="1" ht="30" customHeight="1">
      <c r="A14" s="234"/>
      <c r="B14" s="234"/>
      <c r="C14" s="11" t="s">
        <v>89</v>
      </c>
      <c r="D14" s="12">
        <v>550</v>
      </c>
      <c r="E14" s="11" t="s">
        <v>63</v>
      </c>
      <c r="F14" s="13">
        <f t="shared" si="0"/>
        <v>10.6</v>
      </c>
      <c r="G14" s="14"/>
      <c r="H14" s="14"/>
      <c r="I14" s="14"/>
      <c r="J14" s="14"/>
      <c r="K14" s="14"/>
      <c r="L14" s="14"/>
      <c r="M14" s="14"/>
      <c r="N14" s="14">
        <v>10.6</v>
      </c>
      <c r="O14" s="14"/>
      <c r="P14" s="14"/>
      <c r="Q14" s="14"/>
      <c r="R14" s="14"/>
      <c r="S14" s="14"/>
      <c r="T14" s="14"/>
      <c r="U14" s="14"/>
    </row>
    <row r="15" spans="1:21" s="15" customFormat="1" ht="30" customHeight="1">
      <c r="A15" s="215"/>
      <c r="B15" s="215"/>
      <c r="C15" s="11" t="s">
        <v>90</v>
      </c>
      <c r="D15" s="12">
        <v>1100</v>
      </c>
      <c r="E15" s="11" t="s">
        <v>63</v>
      </c>
      <c r="F15" s="13">
        <f t="shared" si="0"/>
        <v>34.9</v>
      </c>
      <c r="G15" s="14"/>
      <c r="H15" s="14"/>
      <c r="I15" s="14"/>
      <c r="J15" s="14">
        <v>1</v>
      </c>
      <c r="K15" s="14"/>
      <c r="L15" s="14"/>
      <c r="M15" s="14"/>
      <c r="N15" s="14">
        <v>33.6</v>
      </c>
      <c r="O15" s="14"/>
      <c r="P15" s="14"/>
      <c r="Q15" s="14"/>
      <c r="R15" s="14"/>
      <c r="S15" s="14"/>
      <c r="T15" s="14">
        <v>0.3</v>
      </c>
      <c r="U15" s="14"/>
    </row>
    <row r="16" spans="1:21" s="15" customFormat="1" ht="30" customHeight="1">
      <c r="A16" s="11">
        <v>2</v>
      </c>
      <c r="B16" s="11" t="s">
        <v>48</v>
      </c>
      <c r="C16" s="11" t="s">
        <v>49</v>
      </c>
      <c r="D16" s="12">
        <v>450</v>
      </c>
      <c r="E16" s="11" t="s">
        <v>50</v>
      </c>
      <c r="F16" s="13">
        <f>SUM(G16:U16)</f>
        <v>83.4</v>
      </c>
      <c r="G16" s="14">
        <v>2.2999999999999998</v>
      </c>
      <c r="H16" s="14"/>
      <c r="I16" s="14">
        <v>2.5</v>
      </c>
      <c r="J16" s="14">
        <v>11.4</v>
      </c>
      <c r="K16" s="14"/>
      <c r="L16" s="14">
        <v>0.3</v>
      </c>
      <c r="M16" s="14"/>
      <c r="N16" s="14">
        <v>38.04</v>
      </c>
      <c r="O16" s="14"/>
      <c r="P16" s="14">
        <v>12.86</v>
      </c>
      <c r="Q16" s="14"/>
      <c r="R16" s="14"/>
      <c r="S16" s="14"/>
      <c r="T16" s="14">
        <v>16</v>
      </c>
      <c r="U16" s="14"/>
    </row>
    <row r="17" spans="1:21" s="15" customFormat="1" ht="30" customHeight="1">
      <c r="A17" s="11">
        <v>3</v>
      </c>
      <c r="B17" s="11" t="s">
        <v>24</v>
      </c>
      <c r="C17" s="11" t="s">
        <v>25</v>
      </c>
      <c r="D17" s="12">
        <v>550</v>
      </c>
      <c r="E17" s="11" t="s">
        <v>23</v>
      </c>
      <c r="F17" s="13">
        <f t="shared" ref="F17" si="1">SUM(G17:U17)</f>
        <v>33.699999999999996</v>
      </c>
      <c r="G17" s="14">
        <v>1</v>
      </c>
      <c r="H17" s="14"/>
      <c r="I17" s="14">
        <v>15</v>
      </c>
      <c r="J17" s="14">
        <v>5</v>
      </c>
      <c r="K17" s="14"/>
      <c r="L17" s="14">
        <v>0.8</v>
      </c>
      <c r="M17" s="14">
        <v>1.2</v>
      </c>
      <c r="N17" s="14">
        <v>8.1999999999999993</v>
      </c>
      <c r="O17" s="14">
        <v>0.4</v>
      </c>
      <c r="P17" s="14"/>
      <c r="Q17" s="14"/>
      <c r="R17" s="14"/>
      <c r="S17" s="14"/>
      <c r="T17" s="14">
        <v>0.4</v>
      </c>
      <c r="U17" s="14">
        <v>1.7</v>
      </c>
    </row>
    <row r="18" spans="1:21" s="15" customFormat="1" ht="30" customHeight="1">
      <c r="A18" s="11">
        <v>4</v>
      </c>
      <c r="B18" s="11" t="s">
        <v>68</v>
      </c>
      <c r="C18" s="11" t="s">
        <v>68</v>
      </c>
      <c r="D18" s="12">
        <v>350</v>
      </c>
      <c r="E18" s="11" t="s">
        <v>58</v>
      </c>
      <c r="F18" s="13">
        <f>SUM(G18:U18)</f>
        <v>24</v>
      </c>
      <c r="G18" s="14">
        <v>3</v>
      </c>
      <c r="H18" s="14"/>
      <c r="I18" s="14">
        <v>2</v>
      </c>
      <c r="J18" s="14"/>
      <c r="K18" s="14"/>
      <c r="L18" s="14"/>
      <c r="M18" s="14"/>
      <c r="N18" s="14">
        <v>13</v>
      </c>
      <c r="O18" s="14"/>
      <c r="P18" s="14"/>
      <c r="Q18" s="14"/>
      <c r="R18" s="14"/>
      <c r="S18" s="14">
        <v>6</v>
      </c>
      <c r="T18" s="14"/>
      <c r="U18" s="14"/>
    </row>
    <row r="19" spans="1:21" s="15" customFormat="1" ht="30" customHeight="1">
      <c r="A19" s="217">
        <v>5</v>
      </c>
      <c r="B19" s="217" t="s">
        <v>51</v>
      </c>
      <c r="C19" s="11" t="s">
        <v>78</v>
      </c>
      <c r="D19" s="12">
        <v>100</v>
      </c>
      <c r="E19" s="11" t="s">
        <v>52</v>
      </c>
      <c r="F19" s="13">
        <f t="shared" ref="F19:F20" si="2">SUM(G19:U19)</f>
        <v>153</v>
      </c>
      <c r="G19" s="14"/>
      <c r="H19" s="14"/>
      <c r="I19" s="14"/>
      <c r="J19" s="14"/>
      <c r="K19" s="14"/>
      <c r="L19" s="14"/>
      <c r="M19" s="14"/>
      <c r="N19" s="14"/>
      <c r="O19" s="14"/>
      <c r="P19" s="14">
        <v>14</v>
      </c>
      <c r="Q19" s="14"/>
      <c r="R19" s="14"/>
      <c r="S19" s="14">
        <v>112</v>
      </c>
      <c r="T19" s="14">
        <v>8</v>
      </c>
      <c r="U19" s="14">
        <v>19</v>
      </c>
    </row>
    <row r="20" spans="1:21" s="15" customFormat="1" ht="30" customHeight="1">
      <c r="A20" s="217"/>
      <c r="B20" s="217"/>
      <c r="C20" s="11" t="s">
        <v>79</v>
      </c>
      <c r="D20" s="12">
        <v>200</v>
      </c>
      <c r="E20" s="11" t="s">
        <v>52</v>
      </c>
      <c r="F20" s="13">
        <f t="shared" si="2"/>
        <v>80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76</v>
      </c>
      <c r="T20" s="14"/>
      <c r="U20" s="14">
        <v>4</v>
      </c>
    </row>
    <row r="21" spans="1:21" s="15" customFormat="1" ht="30" customHeight="1">
      <c r="A21" s="11">
        <v>6</v>
      </c>
      <c r="B21" s="11" t="s">
        <v>55</v>
      </c>
      <c r="C21" s="11" t="s">
        <v>83</v>
      </c>
      <c r="D21" s="12">
        <v>200</v>
      </c>
      <c r="E21" s="11" t="s">
        <v>84</v>
      </c>
      <c r="F21" s="13">
        <f>SUM(G21:U21)</f>
        <v>145</v>
      </c>
      <c r="G21" s="14"/>
      <c r="H21" s="14">
        <v>1</v>
      </c>
      <c r="I21" s="14"/>
      <c r="J21" s="14"/>
      <c r="K21" s="14"/>
      <c r="L21" s="14"/>
      <c r="M21" s="14"/>
      <c r="N21" s="14">
        <v>7</v>
      </c>
      <c r="O21" s="14"/>
      <c r="P21" s="14">
        <v>17</v>
      </c>
      <c r="Q21" s="14"/>
      <c r="R21" s="14"/>
      <c r="S21" s="14">
        <v>63</v>
      </c>
      <c r="T21" s="14">
        <v>11</v>
      </c>
      <c r="U21" s="14">
        <v>46</v>
      </c>
    </row>
    <row r="22" spans="1:21" s="15" customFormat="1" ht="30" customHeight="1">
      <c r="A22" s="217">
        <v>7</v>
      </c>
      <c r="B22" s="217" t="s">
        <v>64</v>
      </c>
      <c r="C22" s="11" t="s">
        <v>65</v>
      </c>
      <c r="D22" s="12">
        <v>1200</v>
      </c>
      <c r="E22" s="11" t="s">
        <v>66</v>
      </c>
      <c r="F22" s="13">
        <f t="shared" ref="F22:F24" si="3">SUM(G22:U22)</f>
        <v>40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v>3</v>
      </c>
      <c r="U22" s="14">
        <v>37</v>
      </c>
    </row>
    <row r="23" spans="1:21" s="15" customFormat="1" ht="30" customHeight="1">
      <c r="A23" s="217"/>
      <c r="B23" s="217"/>
      <c r="C23" s="11" t="s">
        <v>64</v>
      </c>
      <c r="D23" s="12">
        <v>800</v>
      </c>
      <c r="E23" s="11" t="s">
        <v>66</v>
      </c>
      <c r="F23" s="13">
        <f t="shared" si="3"/>
        <v>65</v>
      </c>
      <c r="G23" s="14"/>
      <c r="H23" s="14"/>
      <c r="I23" s="14"/>
      <c r="J23" s="14">
        <v>1</v>
      </c>
      <c r="K23" s="14"/>
      <c r="L23" s="14">
        <v>0.4</v>
      </c>
      <c r="M23" s="14"/>
      <c r="N23" s="14">
        <v>2</v>
      </c>
      <c r="O23" s="14">
        <v>0.1</v>
      </c>
      <c r="P23" s="14"/>
      <c r="Q23" s="14"/>
      <c r="R23" s="14">
        <v>10</v>
      </c>
      <c r="S23" s="14"/>
      <c r="T23" s="14">
        <v>12</v>
      </c>
      <c r="U23" s="14">
        <v>39.5</v>
      </c>
    </row>
    <row r="24" spans="1:21" s="15" customFormat="1" ht="30" customHeight="1">
      <c r="A24" s="214">
        <v>8</v>
      </c>
      <c r="B24" s="214" t="s">
        <v>26</v>
      </c>
      <c r="C24" s="11" t="s">
        <v>27</v>
      </c>
      <c r="D24" s="12">
        <v>250</v>
      </c>
      <c r="E24" s="11" t="s">
        <v>23</v>
      </c>
      <c r="F24" s="13">
        <f t="shared" si="3"/>
        <v>43.466999999999999</v>
      </c>
      <c r="G24" s="14"/>
      <c r="H24" s="14"/>
      <c r="I24" s="14"/>
      <c r="J24" s="14"/>
      <c r="K24" s="14"/>
      <c r="L24" s="14"/>
      <c r="M24" s="14"/>
      <c r="N24" s="14">
        <v>8.5</v>
      </c>
      <c r="O24" s="14"/>
      <c r="P24" s="14"/>
      <c r="Q24" s="14"/>
      <c r="R24" s="14"/>
      <c r="S24" s="14">
        <v>8</v>
      </c>
      <c r="T24" s="14">
        <v>2.1800000000000002</v>
      </c>
      <c r="U24" s="14">
        <v>24.786999999999999</v>
      </c>
    </row>
    <row r="25" spans="1:21" s="15" customFormat="1" ht="30" customHeight="1">
      <c r="A25" s="215"/>
      <c r="B25" s="215"/>
      <c r="C25" s="11" t="s">
        <v>85</v>
      </c>
      <c r="D25" s="12">
        <v>250</v>
      </c>
      <c r="E25" s="11" t="s">
        <v>23</v>
      </c>
      <c r="F25" s="13">
        <f>SUM(G25:U25)</f>
        <v>117.87599999999999</v>
      </c>
      <c r="G25" s="14"/>
      <c r="H25" s="14"/>
      <c r="I25" s="14"/>
      <c r="J25" s="14"/>
      <c r="K25" s="14"/>
      <c r="L25" s="14"/>
      <c r="M25" s="14"/>
      <c r="N25" s="14"/>
      <c r="O25" s="14"/>
      <c r="P25" s="14">
        <v>15.276</v>
      </c>
      <c r="Q25" s="14"/>
      <c r="R25" s="14"/>
      <c r="S25" s="14"/>
      <c r="T25" s="14"/>
      <c r="U25" s="14">
        <v>102.6</v>
      </c>
    </row>
    <row r="26" spans="1:21" s="15" customFormat="1" ht="30" customHeight="1">
      <c r="A26" s="11">
        <v>9</v>
      </c>
      <c r="B26" s="11" t="s">
        <v>28</v>
      </c>
      <c r="C26" s="11" t="s">
        <v>29</v>
      </c>
      <c r="D26" s="12">
        <v>200</v>
      </c>
      <c r="E26" s="11" t="s">
        <v>30</v>
      </c>
      <c r="F26" s="13">
        <f t="shared" ref="F26" si="4">SUM(G26:U26)</f>
        <v>35</v>
      </c>
      <c r="G26" s="14">
        <v>4.8000000000000001E-2</v>
      </c>
      <c r="H26" s="16"/>
      <c r="I26" s="14"/>
      <c r="J26" s="14">
        <v>13.891999999999999</v>
      </c>
      <c r="K26" s="14"/>
      <c r="L26" s="14"/>
      <c r="M26" s="14"/>
      <c r="N26" s="14">
        <v>7</v>
      </c>
      <c r="O26" s="14"/>
      <c r="P26" s="14"/>
      <c r="Q26" s="14"/>
      <c r="R26" s="14"/>
      <c r="S26" s="14"/>
      <c r="T26" s="14">
        <v>2.06</v>
      </c>
      <c r="U26" s="14">
        <v>12</v>
      </c>
    </row>
    <row r="27" spans="1:21" s="15" customFormat="1" ht="30" customHeight="1">
      <c r="A27" s="11">
        <v>10</v>
      </c>
      <c r="B27" s="11" t="s">
        <v>62</v>
      </c>
      <c r="C27" s="11" t="s">
        <v>81</v>
      </c>
      <c r="D27" s="12">
        <v>250</v>
      </c>
      <c r="E27" s="11" t="s">
        <v>52</v>
      </c>
      <c r="F27" s="13">
        <f>SUM(G27:U27)</f>
        <v>65.361000000000004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1.2</v>
      </c>
      <c r="U27" s="14">
        <v>64.161000000000001</v>
      </c>
    </row>
    <row r="28" spans="1:21" s="15" customFormat="1" ht="30" customHeight="1">
      <c r="A28" s="214">
        <v>11</v>
      </c>
      <c r="B28" s="214" t="s">
        <v>46</v>
      </c>
      <c r="C28" s="11" t="s">
        <v>47</v>
      </c>
      <c r="D28" s="12">
        <v>100</v>
      </c>
      <c r="E28" s="11" t="s">
        <v>86</v>
      </c>
      <c r="F28" s="13">
        <f t="shared" ref="F28:F33" si="5">SUM(G28:U28)</f>
        <v>80</v>
      </c>
      <c r="G28" s="14"/>
      <c r="H28" s="14"/>
      <c r="I28" s="14"/>
      <c r="J28" s="14"/>
      <c r="K28" s="14">
        <v>15</v>
      </c>
      <c r="L28" s="14"/>
      <c r="M28" s="14"/>
      <c r="N28" s="14">
        <v>15</v>
      </c>
      <c r="O28" s="14"/>
      <c r="P28" s="14"/>
      <c r="Q28" s="14"/>
      <c r="R28" s="14"/>
      <c r="S28" s="14">
        <v>44.7</v>
      </c>
      <c r="T28" s="14">
        <v>0.3</v>
      </c>
      <c r="U28" s="14">
        <v>5</v>
      </c>
    </row>
    <row r="29" spans="1:21" s="15" customFormat="1" ht="30" customHeight="1">
      <c r="A29" s="215"/>
      <c r="B29" s="215"/>
      <c r="C29" s="11" t="s">
        <v>80</v>
      </c>
      <c r="D29" s="12">
        <v>75</v>
      </c>
      <c r="E29" s="11" t="s">
        <v>59</v>
      </c>
      <c r="F29" s="13">
        <f>SUM(G29:U29)</f>
        <v>300</v>
      </c>
      <c r="G29" s="14"/>
      <c r="H29" s="14"/>
      <c r="I29" s="14"/>
      <c r="J29" s="14"/>
      <c r="K29" s="14"/>
      <c r="L29" s="14"/>
      <c r="M29" s="14"/>
      <c r="N29" s="14"/>
      <c r="O29" s="14"/>
      <c r="P29" s="14">
        <v>15</v>
      </c>
      <c r="Q29" s="14"/>
      <c r="R29" s="14"/>
      <c r="S29" s="14">
        <v>278</v>
      </c>
      <c r="T29" s="14">
        <v>2</v>
      </c>
      <c r="U29" s="14">
        <v>5</v>
      </c>
    </row>
    <row r="30" spans="1:21" s="15" customFormat="1" ht="30" customHeight="1">
      <c r="A30" s="217">
        <v>12</v>
      </c>
      <c r="B30" s="217" t="s">
        <v>31</v>
      </c>
      <c r="C30" s="11" t="s">
        <v>32</v>
      </c>
      <c r="D30" s="12">
        <v>29</v>
      </c>
      <c r="E30" s="11" t="s">
        <v>33</v>
      </c>
      <c r="F30" s="13">
        <f t="shared" si="5"/>
        <v>293</v>
      </c>
      <c r="G30" s="14">
        <v>0.4</v>
      </c>
      <c r="H30" s="14"/>
      <c r="I30" s="14"/>
      <c r="J30" s="14"/>
      <c r="K30" s="14">
        <v>30</v>
      </c>
      <c r="L30" s="14"/>
      <c r="M30" s="14">
        <v>60</v>
      </c>
      <c r="N30" s="14">
        <v>51.6</v>
      </c>
      <c r="O30" s="14"/>
      <c r="P30" s="14">
        <v>63</v>
      </c>
      <c r="Q30" s="14">
        <v>7</v>
      </c>
      <c r="R30" s="14">
        <v>14</v>
      </c>
      <c r="S30" s="14"/>
      <c r="T30" s="14">
        <v>14</v>
      </c>
      <c r="U30" s="14">
        <v>53</v>
      </c>
    </row>
    <row r="31" spans="1:21" s="15" customFormat="1" ht="30" customHeight="1">
      <c r="A31" s="217"/>
      <c r="B31" s="217"/>
      <c r="C31" s="11" t="s">
        <v>75</v>
      </c>
      <c r="D31" s="12">
        <v>25</v>
      </c>
      <c r="E31" s="11" t="s">
        <v>34</v>
      </c>
      <c r="F31" s="13">
        <f t="shared" si="5"/>
        <v>106</v>
      </c>
      <c r="G31" s="14"/>
      <c r="H31" s="14"/>
      <c r="I31" s="14"/>
      <c r="J31" s="14"/>
      <c r="K31" s="14"/>
      <c r="L31" s="14"/>
      <c r="M31" s="14">
        <v>96</v>
      </c>
      <c r="N31" s="14"/>
      <c r="O31" s="14"/>
      <c r="P31" s="14"/>
      <c r="Q31" s="14"/>
      <c r="R31" s="14"/>
      <c r="S31" s="14"/>
      <c r="T31" s="14">
        <v>10</v>
      </c>
      <c r="U31" s="14"/>
    </row>
    <row r="32" spans="1:21" s="15" customFormat="1" ht="30" customHeight="1">
      <c r="A32" s="217"/>
      <c r="B32" s="217"/>
      <c r="C32" s="11" t="s">
        <v>76</v>
      </c>
      <c r="D32" s="12">
        <v>100</v>
      </c>
      <c r="E32" s="11" t="s">
        <v>33</v>
      </c>
      <c r="F32" s="13">
        <f t="shared" si="5"/>
        <v>162</v>
      </c>
      <c r="G32" s="14"/>
      <c r="H32" s="14"/>
      <c r="I32" s="14"/>
      <c r="J32" s="14"/>
      <c r="K32" s="14"/>
      <c r="L32" s="14"/>
      <c r="M32" s="14"/>
      <c r="N32" s="14">
        <v>57</v>
      </c>
      <c r="O32" s="14"/>
      <c r="P32" s="14"/>
      <c r="Q32" s="14">
        <v>92</v>
      </c>
      <c r="R32" s="14"/>
      <c r="S32" s="14"/>
      <c r="T32" s="14"/>
      <c r="U32" s="14">
        <v>13</v>
      </c>
    </row>
    <row r="33" spans="1:21" s="15" customFormat="1" ht="30" customHeight="1">
      <c r="A33" s="11">
        <v>13</v>
      </c>
      <c r="B33" s="11" t="s">
        <v>56</v>
      </c>
      <c r="C33" s="11" t="s">
        <v>57</v>
      </c>
      <c r="D33" s="12">
        <v>25</v>
      </c>
      <c r="E33" s="11" t="s">
        <v>58</v>
      </c>
      <c r="F33" s="13">
        <f t="shared" si="5"/>
        <v>321.89999999999998</v>
      </c>
      <c r="G33" s="14"/>
      <c r="H33" s="14"/>
      <c r="I33" s="14"/>
      <c r="J33" s="14"/>
      <c r="K33" s="14">
        <v>40</v>
      </c>
      <c r="L33" s="14"/>
      <c r="M33" s="14"/>
      <c r="N33" s="14">
        <v>21.4</v>
      </c>
      <c r="O33" s="14"/>
      <c r="P33" s="14">
        <v>16.8</v>
      </c>
      <c r="Q33" s="14"/>
      <c r="R33" s="14"/>
      <c r="S33" s="14"/>
      <c r="T33" s="14">
        <v>5</v>
      </c>
      <c r="U33" s="14">
        <v>238.7</v>
      </c>
    </row>
    <row r="34" spans="1:21" s="15" customFormat="1" ht="30" customHeight="1">
      <c r="A34" s="217">
        <v>14</v>
      </c>
      <c r="B34" s="217" t="s">
        <v>35</v>
      </c>
      <c r="C34" s="11" t="s">
        <v>36</v>
      </c>
      <c r="D34" s="12">
        <v>50</v>
      </c>
      <c r="E34" s="11" t="s">
        <v>33</v>
      </c>
      <c r="F34" s="13">
        <f>SUM(G34:U34)</f>
        <v>144</v>
      </c>
      <c r="G34" s="14"/>
      <c r="H34" s="14"/>
      <c r="I34" s="14"/>
      <c r="J34" s="14"/>
      <c r="K34" s="14">
        <v>8</v>
      </c>
      <c r="L34" s="14"/>
      <c r="M34" s="14"/>
      <c r="N34" s="14">
        <v>76</v>
      </c>
      <c r="O34" s="14"/>
      <c r="P34" s="14"/>
      <c r="Q34" s="14"/>
      <c r="R34" s="14"/>
      <c r="S34" s="16"/>
      <c r="T34" s="14"/>
      <c r="U34" s="14">
        <v>60</v>
      </c>
    </row>
    <row r="35" spans="1:21" s="15" customFormat="1" ht="30" customHeight="1">
      <c r="A35" s="217"/>
      <c r="B35" s="217"/>
      <c r="C35" s="11" t="s">
        <v>37</v>
      </c>
      <c r="D35" s="12">
        <v>150</v>
      </c>
      <c r="E35" s="11" t="s">
        <v>23</v>
      </c>
      <c r="F35" s="13">
        <f t="shared" ref="F35:F37" si="6">SUM(G35:U35)</f>
        <v>264.2</v>
      </c>
      <c r="G35" s="14">
        <v>0.3</v>
      </c>
      <c r="H35" s="14"/>
      <c r="I35" s="14">
        <v>1.7</v>
      </c>
      <c r="J35" s="14">
        <v>0.7</v>
      </c>
      <c r="K35" s="14"/>
      <c r="L35" s="14"/>
      <c r="M35" s="14">
        <v>52</v>
      </c>
      <c r="N35" s="14"/>
      <c r="O35" s="14"/>
      <c r="P35" s="14"/>
      <c r="Q35" s="14"/>
      <c r="R35" s="14"/>
      <c r="S35" s="14"/>
      <c r="T35" s="14">
        <v>2</v>
      </c>
      <c r="U35" s="14">
        <v>207.5</v>
      </c>
    </row>
    <row r="36" spans="1:21" s="15" customFormat="1" ht="30" customHeight="1">
      <c r="A36" s="217"/>
      <c r="B36" s="217"/>
      <c r="C36" s="11" t="s">
        <v>77</v>
      </c>
      <c r="D36" s="12">
        <v>100</v>
      </c>
      <c r="E36" s="11" t="s">
        <v>44</v>
      </c>
      <c r="F36" s="13">
        <f t="shared" si="6"/>
        <v>80</v>
      </c>
      <c r="G36" s="14"/>
      <c r="H36" s="14"/>
      <c r="I36" s="14">
        <v>2</v>
      </c>
      <c r="J36" s="14">
        <v>12.9</v>
      </c>
      <c r="K36" s="14"/>
      <c r="L36" s="14"/>
      <c r="M36" s="14"/>
      <c r="N36" s="14">
        <v>30</v>
      </c>
      <c r="O36" s="14"/>
      <c r="P36" s="14"/>
      <c r="Q36" s="14"/>
      <c r="R36" s="14"/>
      <c r="S36" s="14"/>
      <c r="T36" s="14">
        <v>4</v>
      </c>
      <c r="U36" s="14">
        <v>31.1</v>
      </c>
    </row>
    <row r="37" spans="1:21" s="15" customFormat="1" ht="30" customHeight="1">
      <c r="A37" s="11">
        <v>15</v>
      </c>
      <c r="B37" s="11" t="s">
        <v>87</v>
      </c>
      <c r="C37" s="11" t="s">
        <v>22</v>
      </c>
      <c r="D37" s="12">
        <v>450</v>
      </c>
      <c r="E37" s="11" t="s">
        <v>23</v>
      </c>
      <c r="F37" s="13">
        <f t="shared" si="6"/>
        <v>40</v>
      </c>
      <c r="G37" s="14"/>
      <c r="H37" s="14"/>
      <c r="I37" s="14">
        <v>2</v>
      </c>
      <c r="J37" s="16">
        <v>14.8</v>
      </c>
      <c r="K37" s="14">
        <v>0.2</v>
      </c>
      <c r="L37" s="14"/>
      <c r="M37" s="14"/>
      <c r="N37" s="14">
        <v>4.5</v>
      </c>
      <c r="O37" s="14"/>
      <c r="P37" s="14"/>
      <c r="Q37" s="14"/>
      <c r="R37" s="14">
        <v>3</v>
      </c>
      <c r="S37" s="14"/>
      <c r="T37" s="14">
        <v>0.5</v>
      </c>
      <c r="U37" s="14">
        <v>15</v>
      </c>
    </row>
    <row r="38" spans="1:21" s="15" customFormat="1" ht="30" customHeight="1">
      <c r="A38" s="11">
        <v>16</v>
      </c>
      <c r="B38" s="11" t="s">
        <v>67</v>
      </c>
      <c r="C38" s="11" t="s">
        <v>69</v>
      </c>
      <c r="D38" s="12">
        <v>450</v>
      </c>
      <c r="E38" s="11" t="s">
        <v>66</v>
      </c>
      <c r="F38" s="13">
        <f>SUM(G38:U38)</f>
        <v>55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1</v>
      </c>
      <c r="U38" s="14">
        <v>54</v>
      </c>
    </row>
    <row r="39" spans="1:21" s="15" customFormat="1" ht="30" customHeight="1">
      <c r="A39" s="217">
        <v>17</v>
      </c>
      <c r="B39" s="217" t="s">
        <v>39</v>
      </c>
      <c r="C39" s="11" t="s">
        <v>40</v>
      </c>
      <c r="D39" s="12">
        <v>600</v>
      </c>
      <c r="E39" s="11" t="s">
        <v>23</v>
      </c>
      <c r="F39" s="13">
        <f>SUM(G39:U39)</f>
        <v>15</v>
      </c>
      <c r="G39" s="14"/>
      <c r="H39" s="14"/>
      <c r="I39" s="14">
        <v>3</v>
      </c>
      <c r="J39" s="14">
        <v>8.5</v>
      </c>
      <c r="K39" s="14"/>
      <c r="L39" s="14"/>
      <c r="M39" s="14"/>
      <c r="N39" s="14">
        <v>1.9</v>
      </c>
      <c r="O39" s="14"/>
      <c r="P39" s="14"/>
      <c r="Q39" s="14"/>
      <c r="R39" s="14"/>
      <c r="S39" s="14"/>
      <c r="T39" s="14">
        <v>0.4</v>
      </c>
      <c r="U39" s="14">
        <v>1.2</v>
      </c>
    </row>
    <row r="40" spans="1:21" s="15" customFormat="1" ht="30" customHeight="1">
      <c r="A40" s="217"/>
      <c r="B40" s="217"/>
      <c r="C40" s="11" t="s">
        <v>41</v>
      </c>
      <c r="D40" s="12">
        <v>1050</v>
      </c>
      <c r="E40" s="11" t="s">
        <v>38</v>
      </c>
      <c r="F40" s="13">
        <f t="shared" ref="F40" si="7">SUM(G40:U40)</f>
        <v>3.9999999999999996</v>
      </c>
      <c r="G40" s="14">
        <v>0.3</v>
      </c>
      <c r="H40" s="14"/>
      <c r="I40" s="14"/>
      <c r="J40" s="14">
        <v>2.2999999999999998</v>
      </c>
      <c r="K40" s="14"/>
      <c r="L40" s="14"/>
      <c r="M40" s="14"/>
      <c r="N40" s="14">
        <v>0.8</v>
      </c>
      <c r="O40" s="14"/>
      <c r="P40" s="14"/>
      <c r="Q40" s="14"/>
      <c r="R40" s="14"/>
      <c r="S40" s="14"/>
      <c r="T40" s="14">
        <v>0.1</v>
      </c>
      <c r="U40" s="14">
        <v>0.5</v>
      </c>
    </row>
    <row r="41" spans="1:21" s="15" customFormat="1" ht="30" customHeight="1">
      <c r="A41" s="11">
        <v>18</v>
      </c>
      <c r="B41" s="11" t="s">
        <v>42</v>
      </c>
      <c r="C41" s="11" t="s">
        <v>43</v>
      </c>
      <c r="D41" s="12">
        <v>725</v>
      </c>
      <c r="E41" s="11" t="s">
        <v>82</v>
      </c>
      <c r="F41" s="13">
        <f>SUM(G41:U41)</f>
        <v>18</v>
      </c>
      <c r="G41" s="14"/>
      <c r="H41" s="14"/>
      <c r="I41" s="14"/>
      <c r="J41" s="14">
        <v>16</v>
      </c>
      <c r="K41" s="14"/>
      <c r="L41" s="14"/>
      <c r="M41" s="14"/>
      <c r="N41" s="14"/>
      <c r="O41" s="14"/>
      <c r="P41" s="14"/>
      <c r="Q41" s="14"/>
      <c r="R41" s="14"/>
      <c r="S41" s="14"/>
      <c r="T41" s="14">
        <v>1</v>
      </c>
      <c r="U41" s="14">
        <v>1</v>
      </c>
    </row>
    <row r="42" spans="1:21" s="15" customFormat="1" ht="30" customHeight="1" thickBot="1">
      <c r="A42" s="11">
        <v>19</v>
      </c>
      <c r="B42" s="11" t="s">
        <v>60</v>
      </c>
      <c r="C42" s="11" t="s">
        <v>88</v>
      </c>
      <c r="D42" s="12">
        <v>600</v>
      </c>
      <c r="E42" s="11" t="s">
        <v>61</v>
      </c>
      <c r="F42" s="13">
        <v>15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v>0.5</v>
      </c>
      <c r="U42" s="14">
        <v>14.5</v>
      </c>
    </row>
    <row r="43" spans="1:21" s="7" customFormat="1" ht="14.25" customHeight="1" thickBot="1">
      <c r="A43" s="216" t="s">
        <v>130</v>
      </c>
      <c r="B43" s="216"/>
      <c r="C43" s="216"/>
      <c r="D43" s="216"/>
      <c r="E43" s="216"/>
      <c r="F43" s="139">
        <f>SUM(F13+F16+F17+F18+F19+F20+F21+F22+F23+F24+F25+F26+F27+F28+F30+F31+F32+F33+F34+F35+F36+F37+F38+F39+F40+F41+F42+F29+F15+F14)</f>
        <v>2886.5459999999998</v>
      </c>
      <c r="G43" s="139">
        <f t="shared" ref="G43:U43" si="8">SUM(G13+G16+G17+G18+G19+G20+G21+G22+G23+G24+G25+G26+G27+G28+G30+G31+G32+G33+G34+G35+G36+G37+G38+G39+G40+G41+G42+G29+G15+G14)</f>
        <v>7.3479999999999999</v>
      </c>
      <c r="H43" s="139">
        <f t="shared" si="8"/>
        <v>1</v>
      </c>
      <c r="I43" s="139">
        <f t="shared" si="8"/>
        <v>31.2</v>
      </c>
      <c r="J43" s="139">
        <f t="shared" si="8"/>
        <v>97.492000000000004</v>
      </c>
      <c r="K43" s="139">
        <f t="shared" si="8"/>
        <v>93.2</v>
      </c>
      <c r="L43" s="139">
        <f t="shared" si="8"/>
        <v>1.5</v>
      </c>
      <c r="M43" s="139">
        <f t="shared" si="8"/>
        <v>209.2</v>
      </c>
      <c r="N43" s="139">
        <f t="shared" si="8"/>
        <v>412.14000000000004</v>
      </c>
      <c r="O43" s="139">
        <f t="shared" si="8"/>
        <v>0.74199999999999999</v>
      </c>
      <c r="P43" s="139">
        <f t="shared" si="8"/>
        <v>153.93600000000001</v>
      </c>
      <c r="Q43" s="139">
        <f t="shared" si="8"/>
        <v>99</v>
      </c>
      <c r="R43" s="139">
        <f t="shared" si="8"/>
        <v>27</v>
      </c>
      <c r="S43" s="139">
        <f t="shared" si="8"/>
        <v>587.70000000000005</v>
      </c>
      <c r="T43" s="139">
        <f t="shared" si="8"/>
        <v>100.94</v>
      </c>
      <c r="U43" s="140">
        <f t="shared" si="8"/>
        <v>1064.1479999999999</v>
      </c>
    </row>
    <row r="44" spans="1:21" s="7" customFormat="1" ht="13.5" thickBot="1">
      <c r="A44" s="218" t="s">
        <v>91</v>
      </c>
      <c r="B44" s="219"/>
      <c r="C44" s="219"/>
      <c r="D44" s="219"/>
      <c r="E44" s="219"/>
      <c r="F44" s="141">
        <f>SUM(G44:U44)</f>
        <v>100</v>
      </c>
      <c r="G44" s="141">
        <f>G43*100/F43</f>
        <v>0.25456029455272844</v>
      </c>
      <c r="H44" s="141">
        <f>H43*100/F43</f>
        <v>3.4643480478052317E-2</v>
      </c>
      <c r="I44" s="141">
        <f>I43*100/F43</f>
        <v>1.0808765909152322</v>
      </c>
      <c r="J44" s="141">
        <f>J43*100/F43</f>
        <v>3.3774621987662767</v>
      </c>
      <c r="K44" s="141">
        <f>K43*100/F43</f>
        <v>3.2287723805544761</v>
      </c>
      <c r="L44" s="141">
        <f>L43*100/F43</f>
        <v>5.1965220717078479E-2</v>
      </c>
      <c r="M44" s="141">
        <f>M43*100/F43</f>
        <v>7.2474161160085453</v>
      </c>
      <c r="N44" s="141">
        <f>N43*100/F43</f>
        <v>14.277964044224484</v>
      </c>
      <c r="O44" s="141">
        <f>O43*100/F43</f>
        <v>2.5705462514714821E-2</v>
      </c>
      <c r="P44" s="141">
        <f>P43*100/F43</f>
        <v>5.3328788108694614</v>
      </c>
      <c r="Q44" s="141">
        <f>Q43*100/F43</f>
        <v>3.4297045673271795</v>
      </c>
      <c r="R44" s="141">
        <f>R43*100/F43</f>
        <v>0.93537397290741253</v>
      </c>
      <c r="S44" s="141">
        <f>S43*100/F43</f>
        <v>20.35997347695135</v>
      </c>
      <c r="T44" s="141">
        <f>T43*100/F43</f>
        <v>3.4969129194546009</v>
      </c>
      <c r="U44" s="142">
        <f>U43*100/F43</f>
        <v>36.865790463758415</v>
      </c>
    </row>
    <row r="45" spans="1:21" s="7" customFormat="1">
      <c r="A45" s="220">
        <v>1</v>
      </c>
      <c r="B45" s="220" t="s">
        <v>92</v>
      </c>
      <c r="C45" s="181" t="s">
        <v>93</v>
      </c>
      <c r="D45" s="182">
        <v>450</v>
      </c>
      <c r="E45" s="181" t="s">
        <v>94</v>
      </c>
      <c r="F45" s="183">
        <v>10</v>
      </c>
      <c r="G45" s="183">
        <v>0</v>
      </c>
      <c r="H45" s="183">
        <v>0</v>
      </c>
      <c r="I45" s="183">
        <v>0</v>
      </c>
      <c r="J45" s="183">
        <v>6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4">
        <v>4</v>
      </c>
    </row>
    <row r="46" spans="1:21" s="7" customFormat="1" ht="25.5">
      <c r="A46" s="221">
        <v>2</v>
      </c>
      <c r="B46" s="221"/>
      <c r="C46" s="185" t="s">
        <v>95</v>
      </c>
      <c r="D46" s="11">
        <v>600</v>
      </c>
      <c r="E46" s="185" t="s">
        <v>96</v>
      </c>
      <c r="F46" s="186">
        <v>18</v>
      </c>
      <c r="G46" s="186">
        <v>0</v>
      </c>
      <c r="H46" s="186">
        <v>0</v>
      </c>
      <c r="I46" s="186">
        <v>0</v>
      </c>
      <c r="J46" s="186">
        <v>3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7">
        <v>15</v>
      </c>
    </row>
    <row r="47" spans="1:21" s="7" customFormat="1" ht="26.25" thickBot="1">
      <c r="A47" s="222">
        <v>3</v>
      </c>
      <c r="B47" s="222"/>
      <c r="C47" s="188" t="s">
        <v>97</v>
      </c>
      <c r="D47" s="189">
        <v>800</v>
      </c>
      <c r="E47" s="188" t="s">
        <v>96</v>
      </c>
      <c r="F47" s="190">
        <v>6</v>
      </c>
      <c r="G47" s="190">
        <v>0</v>
      </c>
      <c r="H47" s="190">
        <v>0</v>
      </c>
      <c r="I47" s="190">
        <v>0</v>
      </c>
      <c r="J47" s="190">
        <v>3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1">
        <v>3</v>
      </c>
    </row>
    <row r="48" spans="1:21" s="7" customFormat="1" ht="51.75" thickBot="1">
      <c r="A48" s="192">
        <v>2</v>
      </c>
      <c r="B48" s="192" t="s">
        <v>98</v>
      </c>
      <c r="C48" s="181" t="s">
        <v>99</v>
      </c>
      <c r="D48" s="182">
        <v>295</v>
      </c>
      <c r="E48" s="193" t="s">
        <v>100</v>
      </c>
      <c r="F48" s="183">
        <v>347</v>
      </c>
      <c r="G48" s="183">
        <v>0</v>
      </c>
      <c r="H48" s="183">
        <v>0</v>
      </c>
      <c r="I48" s="183">
        <v>29</v>
      </c>
      <c r="J48" s="183">
        <v>0</v>
      </c>
      <c r="K48" s="183">
        <v>0</v>
      </c>
      <c r="L48" s="183">
        <v>0</v>
      </c>
      <c r="M48" s="183">
        <v>27.5</v>
      </c>
      <c r="N48" s="183">
        <v>0</v>
      </c>
      <c r="O48" s="183">
        <v>1</v>
      </c>
      <c r="P48" s="183">
        <v>13</v>
      </c>
      <c r="Q48" s="183">
        <v>0</v>
      </c>
      <c r="R48" s="183">
        <v>39</v>
      </c>
      <c r="S48" s="183">
        <v>67</v>
      </c>
      <c r="T48" s="183">
        <v>5</v>
      </c>
      <c r="U48" s="184">
        <v>165.5</v>
      </c>
    </row>
    <row r="49" spans="1:21" s="7" customFormat="1" ht="29.25" customHeight="1" thickBot="1">
      <c r="A49" s="194">
        <v>3</v>
      </c>
      <c r="B49" s="194" t="s">
        <v>101</v>
      </c>
      <c r="C49" s="194" t="s">
        <v>102</v>
      </c>
      <c r="D49" s="195">
        <v>100</v>
      </c>
      <c r="E49" s="194" t="s">
        <v>103</v>
      </c>
      <c r="F49" s="196">
        <v>189</v>
      </c>
      <c r="G49" s="196">
        <v>5</v>
      </c>
      <c r="H49" s="196">
        <v>0</v>
      </c>
      <c r="I49" s="196">
        <v>30</v>
      </c>
      <c r="J49" s="196">
        <v>0</v>
      </c>
      <c r="K49" s="196">
        <v>0</v>
      </c>
      <c r="L49" s="196">
        <v>1</v>
      </c>
      <c r="M49" s="196">
        <v>0</v>
      </c>
      <c r="N49" s="196">
        <v>52</v>
      </c>
      <c r="O49" s="196">
        <v>1</v>
      </c>
      <c r="P49" s="196">
        <v>0</v>
      </c>
      <c r="Q49" s="196">
        <v>0</v>
      </c>
      <c r="R49" s="196">
        <v>45</v>
      </c>
      <c r="S49" s="196">
        <v>47</v>
      </c>
      <c r="T49" s="196">
        <v>5</v>
      </c>
      <c r="U49" s="197">
        <v>3</v>
      </c>
    </row>
    <row r="50" spans="1:21" s="7" customFormat="1" ht="13.5" thickBot="1">
      <c r="A50" s="192">
        <v>4</v>
      </c>
      <c r="B50" s="192" t="s">
        <v>104</v>
      </c>
      <c r="C50" s="192" t="s">
        <v>105</v>
      </c>
      <c r="D50" s="198">
        <v>300</v>
      </c>
      <c r="E50" s="192" t="s">
        <v>106</v>
      </c>
      <c r="F50" s="199">
        <v>269</v>
      </c>
      <c r="G50" s="199">
        <v>5</v>
      </c>
      <c r="H50" s="199">
        <v>9</v>
      </c>
      <c r="I50" s="199">
        <v>0</v>
      </c>
      <c r="J50" s="199">
        <v>23</v>
      </c>
      <c r="K50" s="199">
        <v>0</v>
      </c>
      <c r="L50" s="199">
        <v>0</v>
      </c>
      <c r="M50" s="199">
        <v>0</v>
      </c>
      <c r="N50" s="199">
        <v>28</v>
      </c>
      <c r="O50" s="199">
        <v>0</v>
      </c>
      <c r="P50" s="199">
        <v>0</v>
      </c>
      <c r="Q50" s="199">
        <v>0</v>
      </c>
      <c r="R50" s="199">
        <v>11</v>
      </c>
      <c r="S50" s="199">
        <v>100</v>
      </c>
      <c r="T50" s="199">
        <v>10</v>
      </c>
      <c r="U50" s="200">
        <v>83</v>
      </c>
    </row>
    <row r="51" spans="1:21" s="7" customFormat="1" ht="25.5">
      <c r="A51" s="220">
        <v>5</v>
      </c>
      <c r="B51" s="220" t="s">
        <v>107</v>
      </c>
      <c r="C51" s="181" t="s">
        <v>108</v>
      </c>
      <c r="D51" s="182">
        <v>25</v>
      </c>
      <c r="E51" s="181" t="s">
        <v>109</v>
      </c>
      <c r="F51" s="183">
        <v>118</v>
      </c>
      <c r="G51" s="21">
        <v>0</v>
      </c>
      <c r="H51" s="21">
        <v>0</v>
      </c>
      <c r="I51" s="21">
        <v>0</v>
      </c>
      <c r="J51" s="21">
        <v>1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1">
        <v>0</v>
      </c>
      <c r="R51" s="21">
        <v>1</v>
      </c>
      <c r="S51" s="21">
        <v>70</v>
      </c>
      <c r="T51" s="21">
        <v>8</v>
      </c>
      <c r="U51" s="22">
        <v>37</v>
      </c>
    </row>
    <row r="52" spans="1:21" s="7" customFormat="1" ht="25.5">
      <c r="A52" s="221">
        <v>9</v>
      </c>
      <c r="B52" s="221"/>
      <c r="C52" s="185" t="s">
        <v>110</v>
      </c>
      <c r="D52" s="11">
        <v>25</v>
      </c>
      <c r="E52" s="185" t="s">
        <v>109</v>
      </c>
      <c r="F52" s="186">
        <v>353</v>
      </c>
      <c r="G52" s="23">
        <v>1</v>
      </c>
      <c r="H52" s="23">
        <v>0</v>
      </c>
      <c r="I52" s="23">
        <v>0</v>
      </c>
      <c r="J52" s="23">
        <v>1</v>
      </c>
      <c r="K52" s="23">
        <v>88</v>
      </c>
      <c r="L52" s="23">
        <v>1</v>
      </c>
      <c r="M52" s="23">
        <v>27</v>
      </c>
      <c r="N52" s="23">
        <v>12</v>
      </c>
      <c r="O52" s="23">
        <v>5</v>
      </c>
      <c r="P52" s="23">
        <v>0</v>
      </c>
      <c r="Q52" s="23">
        <v>85</v>
      </c>
      <c r="R52" s="23">
        <v>10</v>
      </c>
      <c r="S52" s="23">
        <v>50</v>
      </c>
      <c r="T52" s="23">
        <v>7</v>
      </c>
      <c r="U52" s="24">
        <v>66</v>
      </c>
    </row>
    <row r="53" spans="1:21" s="7" customFormat="1" ht="26.25" thickBot="1">
      <c r="A53" s="222">
        <v>10</v>
      </c>
      <c r="B53" s="222"/>
      <c r="C53" s="188" t="s">
        <v>111</v>
      </c>
      <c r="D53" s="189">
        <v>80</v>
      </c>
      <c r="E53" s="188" t="s">
        <v>109</v>
      </c>
      <c r="F53" s="190">
        <v>118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73</v>
      </c>
      <c r="T53" s="25">
        <v>35</v>
      </c>
      <c r="U53" s="26">
        <v>10</v>
      </c>
    </row>
    <row r="54" spans="1:21" s="7" customFormat="1" ht="25.5">
      <c r="A54" s="221">
        <v>6</v>
      </c>
      <c r="B54" s="221" t="s">
        <v>112</v>
      </c>
      <c r="C54" s="201" t="s">
        <v>113</v>
      </c>
      <c r="D54" s="148">
        <v>200</v>
      </c>
      <c r="E54" s="201" t="s">
        <v>114</v>
      </c>
      <c r="F54" s="202">
        <v>211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35</v>
      </c>
      <c r="S54" s="202">
        <v>174</v>
      </c>
      <c r="T54" s="202">
        <v>0</v>
      </c>
      <c r="U54" s="203">
        <v>2</v>
      </c>
    </row>
    <row r="55" spans="1:21" s="7" customFormat="1" ht="13.5" thickBot="1">
      <c r="A55" s="222">
        <v>12</v>
      </c>
      <c r="B55" s="222"/>
      <c r="C55" s="188" t="s">
        <v>115</v>
      </c>
      <c r="D55" s="189">
        <v>300</v>
      </c>
      <c r="E55" s="188" t="s">
        <v>106</v>
      </c>
      <c r="F55" s="190">
        <v>161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10</v>
      </c>
      <c r="Q55" s="190">
        <v>14</v>
      </c>
      <c r="R55" s="190">
        <v>5</v>
      </c>
      <c r="S55" s="190">
        <v>100</v>
      </c>
      <c r="T55" s="190">
        <v>0</v>
      </c>
      <c r="U55" s="191">
        <v>32</v>
      </c>
    </row>
    <row r="56" spans="1:21" s="7" customFormat="1" ht="26.25" thickBot="1">
      <c r="A56" s="204">
        <v>7</v>
      </c>
      <c r="B56" s="204" t="s">
        <v>116</v>
      </c>
      <c r="C56" s="204" t="s">
        <v>117</v>
      </c>
      <c r="D56" s="205">
        <v>120</v>
      </c>
      <c r="E56" s="204" t="s">
        <v>114</v>
      </c>
      <c r="F56" s="206">
        <v>302</v>
      </c>
      <c r="G56" s="27">
        <v>0</v>
      </c>
      <c r="H56" s="27">
        <v>0</v>
      </c>
      <c r="I56" s="27">
        <v>1.2</v>
      </c>
      <c r="J56" s="27">
        <v>5.5</v>
      </c>
      <c r="K56" s="28">
        <v>0</v>
      </c>
      <c r="L56" s="27">
        <v>0</v>
      </c>
      <c r="M56" s="27">
        <v>0</v>
      </c>
      <c r="N56" s="27">
        <v>0</v>
      </c>
      <c r="O56" s="27">
        <v>1</v>
      </c>
      <c r="P56" s="27">
        <v>0</v>
      </c>
      <c r="Q56" s="27">
        <v>0</v>
      </c>
      <c r="R56" s="27">
        <v>7</v>
      </c>
      <c r="S56" s="27">
        <v>247</v>
      </c>
      <c r="T56" s="27">
        <v>6</v>
      </c>
      <c r="U56" s="29">
        <v>34.299999999999997</v>
      </c>
    </row>
    <row r="57" spans="1:21" s="7" customFormat="1" ht="26.25" thickBot="1">
      <c r="A57" s="204">
        <v>8</v>
      </c>
      <c r="B57" s="204" t="s">
        <v>118</v>
      </c>
      <c r="C57" s="204" t="s">
        <v>119</v>
      </c>
      <c r="D57" s="205">
        <v>100</v>
      </c>
      <c r="E57" s="204" t="s">
        <v>114</v>
      </c>
      <c r="F57" s="206">
        <v>372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290</v>
      </c>
      <c r="T57" s="206">
        <v>10</v>
      </c>
      <c r="U57" s="207">
        <v>72</v>
      </c>
    </row>
    <row r="58" spans="1:21" s="7" customFormat="1" ht="29.25" customHeight="1" thickBot="1">
      <c r="A58" s="204">
        <v>9</v>
      </c>
      <c r="B58" s="204" t="s">
        <v>120</v>
      </c>
      <c r="C58" s="204" t="s">
        <v>121</v>
      </c>
      <c r="D58" s="205">
        <v>100</v>
      </c>
      <c r="E58" s="204" t="s">
        <v>103</v>
      </c>
      <c r="F58" s="206">
        <v>346</v>
      </c>
      <c r="G58" s="30">
        <v>0</v>
      </c>
      <c r="H58" s="30">
        <v>0</v>
      </c>
      <c r="I58" s="30">
        <v>10</v>
      </c>
      <c r="J58" s="30">
        <v>2</v>
      </c>
      <c r="K58" s="30">
        <v>200</v>
      </c>
      <c r="L58" s="30">
        <v>0</v>
      </c>
      <c r="M58" s="30">
        <v>0</v>
      </c>
      <c r="N58" s="30">
        <v>89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25</v>
      </c>
      <c r="U58" s="31">
        <v>20</v>
      </c>
    </row>
    <row r="59" spans="1:21" s="7" customFormat="1" ht="39" thickBot="1">
      <c r="A59" s="208">
        <v>10</v>
      </c>
      <c r="B59" s="208" t="s">
        <v>122</v>
      </c>
      <c r="C59" s="208" t="s">
        <v>123</v>
      </c>
      <c r="D59" s="209">
        <v>200</v>
      </c>
      <c r="E59" s="208" t="s">
        <v>124</v>
      </c>
      <c r="F59" s="210">
        <v>411.88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4</v>
      </c>
      <c r="R59" s="210">
        <v>5</v>
      </c>
      <c r="S59" s="210">
        <v>389.8</v>
      </c>
      <c r="T59" s="210">
        <v>0.98</v>
      </c>
      <c r="U59" s="211">
        <v>12.1</v>
      </c>
    </row>
    <row r="60" spans="1:21" s="7" customFormat="1" ht="13.5" thickBot="1">
      <c r="A60" s="223">
        <v>11</v>
      </c>
      <c r="B60" s="223" t="s">
        <v>125</v>
      </c>
      <c r="C60" s="204" t="s">
        <v>126</v>
      </c>
      <c r="D60" s="205">
        <v>350</v>
      </c>
      <c r="E60" s="204" t="s">
        <v>94</v>
      </c>
      <c r="F60" s="212">
        <v>15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3">
        <v>15</v>
      </c>
    </row>
    <row r="61" spans="1:21" s="7" customFormat="1" ht="26.25" thickBot="1">
      <c r="A61" s="224"/>
      <c r="B61" s="224"/>
      <c r="C61" s="204" t="s">
        <v>127</v>
      </c>
      <c r="D61" s="205">
        <v>500</v>
      </c>
      <c r="E61" s="204" t="s">
        <v>128</v>
      </c>
      <c r="F61" s="212">
        <v>2.2000000000000002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3">
        <v>2.2000000000000002</v>
      </c>
    </row>
    <row r="62" spans="1:21" s="7" customFormat="1" ht="14.25" customHeight="1" thickBot="1">
      <c r="A62" s="240" t="s">
        <v>281</v>
      </c>
      <c r="B62" s="240"/>
      <c r="C62" s="240"/>
      <c r="D62" s="240"/>
      <c r="E62" s="240"/>
      <c r="F62" s="17">
        <f>SUM(F45:F61)</f>
        <v>3249.08</v>
      </c>
      <c r="G62" s="17">
        <f>SUM(G45:G61)</f>
        <v>11</v>
      </c>
      <c r="H62" s="17">
        <f>SUM(H45:H61)</f>
        <v>9</v>
      </c>
      <c r="I62" s="17">
        <f t="shared" ref="I62:T62" si="9">SUM(I45:I61)</f>
        <v>70.2</v>
      </c>
      <c r="J62" s="17">
        <f t="shared" si="9"/>
        <v>44.5</v>
      </c>
      <c r="K62" s="17">
        <f t="shared" si="9"/>
        <v>288</v>
      </c>
      <c r="L62" s="17">
        <f t="shared" si="9"/>
        <v>2</v>
      </c>
      <c r="M62" s="17">
        <f t="shared" si="9"/>
        <v>55.5</v>
      </c>
      <c r="N62" s="17">
        <f t="shared" si="9"/>
        <v>181</v>
      </c>
      <c r="O62" s="17">
        <f t="shared" si="9"/>
        <v>8</v>
      </c>
      <c r="P62" s="17">
        <f t="shared" si="9"/>
        <v>23</v>
      </c>
      <c r="Q62" s="17">
        <f t="shared" si="9"/>
        <v>103</v>
      </c>
      <c r="R62" s="17">
        <f t="shared" si="9"/>
        <v>158</v>
      </c>
      <c r="S62" s="17">
        <f t="shared" si="9"/>
        <v>1607.8</v>
      </c>
      <c r="T62" s="17">
        <f t="shared" si="9"/>
        <v>111.98</v>
      </c>
      <c r="U62" s="18">
        <f>SUM(U45:U61)</f>
        <v>576.1</v>
      </c>
    </row>
    <row r="63" spans="1:21" s="7" customFormat="1" ht="15" thickBot="1">
      <c r="A63" s="236" t="s">
        <v>91</v>
      </c>
      <c r="B63" s="237"/>
      <c r="C63" s="237"/>
      <c r="D63" s="237"/>
      <c r="E63" s="237"/>
      <c r="F63" s="19">
        <v>100</v>
      </c>
      <c r="G63" s="19">
        <f>G62/F62*100</f>
        <v>0.33855737624189003</v>
      </c>
      <c r="H63" s="19">
        <f>H62/F62*100</f>
        <v>0.27700148965245547</v>
      </c>
      <c r="I63" s="19">
        <f>I62/F62*100</f>
        <v>2.1606116192891527</v>
      </c>
      <c r="J63" s="19">
        <f>J62/F62*100</f>
        <v>1.3696184766149189</v>
      </c>
      <c r="K63" s="19">
        <f>K62/F62*100</f>
        <v>8.864047668878575</v>
      </c>
      <c r="L63" s="19">
        <f>L62/F62*100</f>
        <v>6.1555886589434547E-2</v>
      </c>
      <c r="M63" s="19">
        <f>M62/F62*100</f>
        <v>1.7081758528568087</v>
      </c>
      <c r="N63" s="19">
        <f>N62/F62*100</f>
        <v>5.5708077363438271</v>
      </c>
      <c r="O63" s="19">
        <f>O62/F62*100</f>
        <v>0.24622354635773819</v>
      </c>
      <c r="P63" s="19">
        <f>P62/F62*100</f>
        <v>0.70789269577849734</v>
      </c>
      <c r="Q63" s="19">
        <f>Q62/F62*100</f>
        <v>3.1701281593558792</v>
      </c>
      <c r="R63" s="19">
        <f>R62/F62*100</f>
        <v>4.862915040565329</v>
      </c>
      <c r="S63" s="19">
        <f>S62/F62*100</f>
        <v>49.484777229246433</v>
      </c>
      <c r="T63" s="19">
        <f>T62/F62*100</f>
        <v>3.4465140901424407</v>
      </c>
      <c r="U63" s="20">
        <f>U62/F62*100</f>
        <v>17.731173132086621</v>
      </c>
    </row>
    <row r="64" spans="1:21" s="7" customFormat="1" ht="36.6" customHeight="1">
      <c r="A64" s="246">
        <v>1</v>
      </c>
      <c r="B64" s="246" t="s">
        <v>131</v>
      </c>
      <c r="C64" s="34" t="s">
        <v>132</v>
      </c>
      <c r="D64" s="35">
        <v>50</v>
      </c>
      <c r="E64" s="33" t="s">
        <v>133</v>
      </c>
      <c r="F64" s="37">
        <v>119</v>
      </c>
      <c r="G64" s="36"/>
      <c r="H64" s="36"/>
      <c r="I64" s="36"/>
      <c r="J64" s="36"/>
      <c r="K64" s="36"/>
      <c r="L64" s="36"/>
      <c r="M64" s="36">
        <v>2</v>
      </c>
      <c r="N64" s="36"/>
      <c r="O64" s="36">
        <v>1</v>
      </c>
      <c r="P64" s="36"/>
      <c r="Q64" s="36"/>
      <c r="R64" s="36">
        <v>30</v>
      </c>
      <c r="S64" s="36"/>
      <c r="T64" s="36">
        <v>5</v>
      </c>
      <c r="U64" s="36">
        <f>F64-G64-H64-I64-J64-K64-L64-M64-N64-O64-P64-Q64-R64-S64-T64</f>
        <v>81</v>
      </c>
    </row>
    <row r="65" spans="1:21" s="7" customFormat="1" ht="36.6" customHeight="1">
      <c r="A65" s="245">
        <v>2</v>
      </c>
      <c r="B65" s="245"/>
      <c r="C65" s="34" t="s">
        <v>134</v>
      </c>
      <c r="D65" s="35">
        <v>100</v>
      </c>
      <c r="E65" s="33" t="s">
        <v>94</v>
      </c>
      <c r="F65" s="37">
        <v>160</v>
      </c>
      <c r="G65" s="36"/>
      <c r="H65" s="36"/>
      <c r="I65" s="36"/>
      <c r="J65" s="36"/>
      <c r="K65" s="36"/>
      <c r="L65" s="36"/>
      <c r="M65" s="36">
        <v>6</v>
      </c>
      <c r="N65" s="36"/>
      <c r="O65" s="36"/>
      <c r="P65" s="36"/>
      <c r="Q65" s="36"/>
      <c r="R65" s="36">
        <v>15</v>
      </c>
      <c r="S65" s="36"/>
      <c r="T65" s="36">
        <v>30</v>
      </c>
      <c r="U65" s="36">
        <f t="shared" ref="U65:U78" si="10">F65-G65-H65-I65-J65-K65-L65-M65-N65-O65-P65-Q65-R65-S65-T65</f>
        <v>109</v>
      </c>
    </row>
    <row r="66" spans="1:21" s="7" customFormat="1" ht="36.6" customHeight="1">
      <c r="A66" s="33">
        <v>2</v>
      </c>
      <c r="B66" s="33" t="s">
        <v>135</v>
      </c>
      <c r="C66" s="34" t="s">
        <v>136</v>
      </c>
      <c r="D66" s="37">
        <v>300</v>
      </c>
      <c r="E66" s="33" t="s">
        <v>114</v>
      </c>
      <c r="F66" s="37">
        <v>100</v>
      </c>
      <c r="G66" s="38"/>
      <c r="H66" s="38"/>
      <c r="I66" s="38"/>
      <c r="J66" s="38"/>
      <c r="K66" s="38"/>
      <c r="L66" s="38"/>
      <c r="M66" s="38"/>
      <c r="N66" s="38"/>
      <c r="O66" s="38"/>
      <c r="P66" s="38">
        <v>12</v>
      </c>
      <c r="Q66" s="38"/>
      <c r="R66" s="38"/>
      <c r="S66" s="38"/>
      <c r="T66" s="38">
        <v>1</v>
      </c>
      <c r="U66" s="38">
        <f t="shared" si="10"/>
        <v>87</v>
      </c>
    </row>
    <row r="67" spans="1:21" s="7" customFormat="1" ht="36.6" customHeight="1">
      <c r="A67" s="241">
        <v>3</v>
      </c>
      <c r="B67" s="241" t="s">
        <v>137</v>
      </c>
      <c r="C67" s="34" t="s">
        <v>138</v>
      </c>
      <c r="D67" s="37">
        <v>0</v>
      </c>
      <c r="E67" s="32" t="s">
        <v>139</v>
      </c>
      <c r="F67" s="37">
        <v>15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>
        <f t="shared" si="10"/>
        <v>15</v>
      </c>
    </row>
    <row r="68" spans="1:21" s="6" customFormat="1" ht="36.6" customHeight="1">
      <c r="A68" s="242">
        <v>5</v>
      </c>
      <c r="B68" s="242"/>
      <c r="C68" s="34" t="s">
        <v>140</v>
      </c>
      <c r="D68" s="39">
        <v>200</v>
      </c>
      <c r="E68" s="32" t="s">
        <v>141</v>
      </c>
      <c r="F68" s="39">
        <v>17.399999999999999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>
        <f t="shared" si="10"/>
        <v>17.399999999999999</v>
      </c>
    </row>
    <row r="69" spans="1:21" s="42" customFormat="1" ht="36.6" customHeight="1">
      <c r="A69" s="243">
        <v>6</v>
      </c>
      <c r="B69" s="243"/>
      <c r="C69" s="34" t="s">
        <v>142</v>
      </c>
      <c r="D69" s="37">
        <v>10</v>
      </c>
      <c r="E69" s="32" t="s">
        <v>143</v>
      </c>
      <c r="F69" s="37">
        <v>27.3</v>
      </c>
      <c r="G69" s="38">
        <v>2.1</v>
      </c>
      <c r="H69" s="38"/>
      <c r="I69" s="38"/>
      <c r="J69" s="38"/>
      <c r="K69" s="38"/>
      <c r="L69" s="38"/>
      <c r="M69" s="38"/>
      <c r="N69" s="38">
        <v>25.2</v>
      </c>
      <c r="O69" s="38"/>
      <c r="P69" s="38"/>
      <c r="Q69" s="38"/>
      <c r="R69" s="38"/>
      <c r="S69" s="38"/>
      <c r="T69" s="38"/>
      <c r="U69" s="38">
        <f t="shared" si="10"/>
        <v>0</v>
      </c>
    </row>
    <row r="70" spans="1:21" s="7" customFormat="1" ht="36.6" customHeight="1">
      <c r="A70" s="33">
        <v>4</v>
      </c>
      <c r="B70" s="33" t="s">
        <v>144</v>
      </c>
      <c r="C70" s="34" t="s">
        <v>145</v>
      </c>
      <c r="D70" s="37">
        <v>150</v>
      </c>
      <c r="E70" s="33" t="s">
        <v>114</v>
      </c>
      <c r="F70" s="37">
        <v>50</v>
      </c>
      <c r="G70" s="38"/>
      <c r="H70" s="38"/>
      <c r="I70" s="38"/>
      <c r="J70" s="38"/>
      <c r="K70" s="38"/>
      <c r="L70" s="38"/>
      <c r="M70" s="38"/>
      <c r="N70" s="38">
        <v>30</v>
      </c>
      <c r="O70" s="38"/>
      <c r="P70" s="38"/>
      <c r="Q70" s="38"/>
      <c r="R70" s="38"/>
      <c r="S70" s="38"/>
      <c r="T70" s="38"/>
      <c r="U70" s="38">
        <f t="shared" si="10"/>
        <v>20</v>
      </c>
    </row>
    <row r="71" spans="1:21" s="42" customFormat="1" ht="36.6" customHeight="1">
      <c r="A71" s="33">
        <v>5</v>
      </c>
      <c r="B71" s="33" t="s">
        <v>146</v>
      </c>
      <c r="C71" s="34" t="s">
        <v>147</v>
      </c>
      <c r="D71" s="37">
        <v>250</v>
      </c>
      <c r="E71" s="33" t="s">
        <v>114</v>
      </c>
      <c r="F71" s="37">
        <v>283</v>
      </c>
      <c r="G71" s="38">
        <v>7.1</v>
      </c>
      <c r="H71" s="38"/>
      <c r="I71" s="38">
        <v>25.2</v>
      </c>
      <c r="J71" s="38"/>
      <c r="K71" s="38"/>
      <c r="L71" s="38"/>
      <c r="M71" s="38"/>
      <c r="N71" s="38">
        <v>25.3</v>
      </c>
      <c r="O71" s="38"/>
      <c r="P71" s="38"/>
      <c r="Q71" s="38"/>
      <c r="R71" s="38"/>
      <c r="S71" s="38">
        <v>80</v>
      </c>
      <c r="T71" s="38"/>
      <c r="U71" s="38">
        <f t="shared" si="10"/>
        <v>145.39999999999998</v>
      </c>
    </row>
    <row r="72" spans="1:21" s="7" customFormat="1" ht="36.6" customHeight="1">
      <c r="A72" s="33">
        <v>6</v>
      </c>
      <c r="B72" s="33" t="s">
        <v>148</v>
      </c>
      <c r="C72" s="34" t="s">
        <v>149</v>
      </c>
      <c r="D72" s="37">
        <v>200</v>
      </c>
      <c r="E72" s="33" t="s">
        <v>114</v>
      </c>
      <c r="F72" s="37">
        <v>213</v>
      </c>
      <c r="G72" s="38"/>
      <c r="H72" s="38"/>
      <c r="I72" s="38">
        <v>2</v>
      </c>
      <c r="J72" s="38">
        <v>3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>
        <f t="shared" si="10"/>
        <v>208</v>
      </c>
    </row>
    <row r="73" spans="1:21" s="42" customFormat="1" ht="36.6" customHeight="1">
      <c r="A73" s="33">
        <v>7</v>
      </c>
      <c r="B73" s="33" t="s">
        <v>150</v>
      </c>
      <c r="C73" s="34" t="s">
        <v>151</v>
      </c>
      <c r="D73" s="37">
        <v>230</v>
      </c>
      <c r="E73" s="33" t="s">
        <v>152</v>
      </c>
      <c r="F73" s="37">
        <v>399</v>
      </c>
      <c r="G73" s="38">
        <v>7</v>
      </c>
      <c r="H73" s="38"/>
      <c r="I73" s="38">
        <v>26</v>
      </c>
      <c r="J73" s="38"/>
      <c r="K73" s="38"/>
      <c r="L73" s="38"/>
      <c r="M73" s="38"/>
      <c r="N73" s="38">
        <v>9</v>
      </c>
      <c r="O73" s="38">
        <v>0.03</v>
      </c>
      <c r="P73" s="38"/>
      <c r="Q73" s="38"/>
      <c r="R73" s="38">
        <v>18</v>
      </c>
      <c r="S73" s="38">
        <v>297</v>
      </c>
      <c r="T73" s="38">
        <v>14</v>
      </c>
      <c r="U73" s="38">
        <f t="shared" si="10"/>
        <v>27.970000000000027</v>
      </c>
    </row>
    <row r="74" spans="1:21" s="42" customFormat="1" ht="53.25" customHeight="1">
      <c r="A74" s="33">
        <v>8</v>
      </c>
      <c r="B74" s="33" t="s">
        <v>153</v>
      </c>
      <c r="C74" s="34" t="s">
        <v>154</v>
      </c>
      <c r="D74" s="37">
        <v>200</v>
      </c>
      <c r="E74" s="32" t="s">
        <v>155</v>
      </c>
      <c r="F74" s="39">
        <v>229</v>
      </c>
      <c r="G74" s="40">
        <v>3</v>
      </c>
      <c r="H74" s="40">
        <v>21</v>
      </c>
      <c r="I74" s="40"/>
      <c r="J74" s="40"/>
      <c r="K74" s="40"/>
      <c r="L74" s="40"/>
      <c r="M74" s="40">
        <v>15</v>
      </c>
      <c r="N74" s="40">
        <v>21</v>
      </c>
      <c r="O74" s="40"/>
      <c r="P74" s="40"/>
      <c r="Q74" s="40">
        <v>5</v>
      </c>
      <c r="R74" s="40"/>
      <c r="S74" s="40">
        <v>150</v>
      </c>
      <c r="T74" s="40">
        <v>10</v>
      </c>
      <c r="U74" s="40">
        <f t="shared" si="10"/>
        <v>4</v>
      </c>
    </row>
    <row r="75" spans="1:21" s="7" customFormat="1" ht="36.6" customHeight="1">
      <c r="A75" s="244">
        <v>9</v>
      </c>
      <c r="B75" s="244" t="s">
        <v>156</v>
      </c>
      <c r="C75" s="41" t="s">
        <v>157</v>
      </c>
      <c r="D75" s="43">
        <v>300</v>
      </c>
      <c r="E75" s="33" t="s">
        <v>114</v>
      </c>
      <c r="F75" s="37">
        <v>257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>
        <v>39</v>
      </c>
      <c r="S75" s="38">
        <v>190</v>
      </c>
      <c r="T75" s="38">
        <v>6</v>
      </c>
      <c r="U75" s="38">
        <v>22</v>
      </c>
    </row>
    <row r="76" spans="1:21" s="7" customFormat="1" ht="36.6" customHeight="1">
      <c r="A76" s="245">
        <v>13</v>
      </c>
      <c r="B76" s="245"/>
      <c r="C76" s="41" t="s">
        <v>158</v>
      </c>
      <c r="D76" s="43">
        <v>250</v>
      </c>
      <c r="E76" s="33" t="s">
        <v>114</v>
      </c>
      <c r="F76" s="37">
        <v>137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>
        <v>100</v>
      </c>
      <c r="T76" s="38"/>
      <c r="U76" s="38">
        <f t="shared" si="10"/>
        <v>37</v>
      </c>
    </row>
    <row r="77" spans="1:21" s="42" customFormat="1" ht="36.6" customHeight="1">
      <c r="A77" s="33">
        <v>10</v>
      </c>
      <c r="B77" s="33" t="s">
        <v>159</v>
      </c>
      <c r="C77" s="41" t="s">
        <v>160</v>
      </c>
      <c r="D77" s="37">
        <v>150</v>
      </c>
      <c r="E77" s="33" t="s">
        <v>94</v>
      </c>
      <c r="F77" s="37">
        <v>260</v>
      </c>
      <c r="G77" s="38">
        <v>6</v>
      </c>
      <c r="H77" s="38"/>
      <c r="I77" s="38">
        <v>20</v>
      </c>
      <c r="J77" s="38">
        <v>6</v>
      </c>
      <c r="K77" s="38">
        <v>8</v>
      </c>
      <c r="L77" s="38"/>
      <c r="M77" s="38"/>
      <c r="N77" s="38">
        <v>50</v>
      </c>
      <c r="O77" s="38">
        <v>1</v>
      </c>
      <c r="P77" s="38">
        <v>20</v>
      </c>
      <c r="Q77" s="38">
        <v>20</v>
      </c>
      <c r="R77" s="38">
        <v>20</v>
      </c>
      <c r="S77" s="38"/>
      <c r="T77" s="38">
        <v>3</v>
      </c>
      <c r="U77" s="38">
        <f t="shared" si="10"/>
        <v>106</v>
      </c>
    </row>
    <row r="78" spans="1:21" s="44" customFormat="1" ht="36.6" customHeight="1" thickBot="1">
      <c r="A78" s="143">
        <v>15</v>
      </c>
      <c r="B78" s="143" t="s">
        <v>161</v>
      </c>
      <c r="C78" s="144" t="s">
        <v>162</v>
      </c>
      <c r="D78" s="145">
        <v>350</v>
      </c>
      <c r="E78" s="146" t="s">
        <v>128</v>
      </c>
      <c r="F78" s="145">
        <v>90</v>
      </c>
      <c r="G78" s="147">
        <v>8.6</v>
      </c>
      <c r="H78" s="147"/>
      <c r="I78" s="147">
        <v>3</v>
      </c>
      <c r="J78" s="147">
        <v>21.7</v>
      </c>
      <c r="K78" s="147"/>
      <c r="L78" s="147">
        <v>1</v>
      </c>
      <c r="M78" s="147"/>
      <c r="N78" s="147">
        <v>25.8</v>
      </c>
      <c r="O78" s="147">
        <v>0</v>
      </c>
      <c r="P78" s="147"/>
      <c r="Q78" s="147">
        <v>5</v>
      </c>
      <c r="R78" s="147"/>
      <c r="S78" s="147"/>
      <c r="T78" s="147">
        <v>1.1000000000000001</v>
      </c>
      <c r="U78" s="38">
        <f t="shared" si="10"/>
        <v>23.8</v>
      </c>
    </row>
    <row r="79" spans="1:21" s="7" customFormat="1" ht="14.25" customHeight="1" thickBot="1">
      <c r="A79" s="240" t="s">
        <v>281</v>
      </c>
      <c r="B79" s="240"/>
      <c r="C79" s="240"/>
      <c r="D79" s="240"/>
      <c r="E79" s="240"/>
      <c r="F79" s="17">
        <f t="shared" ref="F79:U79" si="11">SUM(F64:F78)</f>
        <v>2356.6999999999998</v>
      </c>
      <c r="G79" s="17">
        <f t="shared" si="11"/>
        <v>33.799999999999997</v>
      </c>
      <c r="H79" s="17">
        <f t="shared" si="11"/>
        <v>21</v>
      </c>
      <c r="I79" s="17">
        <f t="shared" si="11"/>
        <v>76.2</v>
      </c>
      <c r="J79" s="17">
        <f t="shared" si="11"/>
        <v>30.7</v>
      </c>
      <c r="K79" s="17">
        <f t="shared" si="11"/>
        <v>8</v>
      </c>
      <c r="L79" s="17">
        <f t="shared" si="11"/>
        <v>1</v>
      </c>
      <c r="M79" s="17">
        <f t="shared" si="11"/>
        <v>23</v>
      </c>
      <c r="N79" s="17">
        <f t="shared" si="11"/>
        <v>186.3</v>
      </c>
      <c r="O79" s="17">
        <f t="shared" si="11"/>
        <v>2.0300000000000002</v>
      </c>
      <c r="P79" s="17">
        <f t="shared" si="11"/>
        <v>32</v>
      </c>
      <c r="Q79" s="17">
        <f t="shared" si="11"/>
        <v>30</v>
      </c>
      <c r="R79" s="17">
        <f t="shared" si="11"/>
        <v>122</v>
      </c>
      <c r="S79" s="17">
        <f t="shared" si="11"/>
        <v>817</v>
      </c>
      <c r="T79" s="17">
        <f t="shared" si="11"/>
        <v>70.099999999999994</v>
      </c>
      <c r="U79" s="18">
        <f t="shared" si="11"/>
        <v>903.56999999999994</v>
      </c>
    </row>
    <row r="80" spans="1:21" s="7" customFormat="1" ht="15" thickBot="1">
      <c r="A80" s="236" t="s">
        <v>91</v>
      </c>
      <c r="B80" s="237"/>
      <c r="C80" s="237"/>
      <c r="D80" s="237"/>
      <c r="E80" s="237"/>
      <c r="F80" s="19">
        <f>SUM(G80:U80)</f>
        <v>1</v>
      </c>
      <c r="G80" s="19">
        <f>G79/F79</f>
        <v>1.4342088513599525E-2</v>
      </c>
      <c r="H80" s="19">
        <f>H79/F79</f>
        <v>8.9107650528281075E-3</v>
      </c>
      <c r="I80" s="19">
        <f>I79/F79</f>
        <v>3.233334747740485E-2</v>
      </c>
      <c r="J80" s="19">
        <f>J79/F79</f>
        <v>1.3026689862943948E-2</v>
      </c>
      <c r="K80" s="19">
        <f>K79/F79</f>
        <v>3.3945771629821362E-3</v>
      </c>
      <c r="L80" s="19">
        <f>L79/F79</f>
        <v>4.2432214537276703E-4</v>
      </c>
      <c r="M80" s="19">
        <f>M79/F79</f>
        <v>9.7594093435736419E-3</v>
      </c>
      <c r="N80" s="19">
        <f>N79/F79</f>
        <v>7.9051215682946499E-2</v>
      </c>
      <c r="O80" s="19">
        <f>O79/F79</f>
        <v>8.6137395510671715E-4</v>
      </c>
      <c r="P80" s="19">
        <f>P79/F79</f>
        <v>1.3578308651928545E-2</v>
      </c>
      <c r="Q80" s="19">
        <f>Q79/F79</f>
        <v>1.272966436118301E-2</v>
      </c>
      <c r="R80" s="19">
        <f>R79/F79</f>
        <v>5.1767301735477576E-2</v>
      </c>
      <c r="S80" s="19">
        <f>S79/F79</f>
        <v>0.34667119276955066</v>
      </c>
      <c r="T80" s="19">
        <f>T79/F79</f>
        <v>2.9744982390630968E-2</v>
      </c>
      <c r="U80" s="20">
        <f>U79/F79</f>
        <v>0.38340476089447106</v>
      </c>
    </row>
    <row r="81" spans="1:21" s="53" customFormat="1">
      <c r="A81" s="45">
        <v>1</v>
      </c>
      <c r="B81" s="46" t="s">
        <v>163</v>
      </c>
      <c r="C81" s="47" t="s">
        <v>164</v>
      </c>
      <c r="D81" s="48">
        <v>300</v>
      </c>
      <c r="E81" s="47" t="s">
        <v>165</v>
      </c>
      <c r="F81" s="49">
        <f t="shared" ref="F81:F118" si="12">SUM(G81:U81)</f>
        <v>125.00000000000001</v>
      </c>
      <c r="G81" s="50">
        <v>14.3</v>
      </c>
      <c r="H81" s="50"/>
      <c r="I81" s="51">
        <v>55.6</v>
      </c>
      <c r="J81" s="51"/>
      <c r="K81" s="51"/>
      <c r="L81" s="51"/>
      <c r="M81" s="51">
        <v>1.2</v>
      </c>
      <c r="N81" s="51">
        <v>17</v>
      </c>
      <c r="O81" s="51">
        <v>0.9</v>
      </c>
      <c r="P81" s="51">
        <v>2</v>
      </c>
      <c r="Q81" s="51"/>
      <c r="R81" s="51">
        <v>31</v>
      </c>
      <c r="S81" s="51"/>
      <c r="T81" s="51">
        <v>3</v>
      </c>
      <c r="U81" s="52"/>
    </row>
    <row r="82" spans="1:21" s="61" customFormat="1">
      <c r="A82" s="54">
        <v>2</v>
      </c>
      <c r="B82" s="55" t="s">
        <v>166</v>
      </c>
      <c r="C82" s="56" t="s">
        <v>167</v>
      </c>
      <c r="D82" s="57">
        <v>1450</v>
      </c>
      <c r="E82" s="58" t="s">
        <v>168</v>
      </c>
      <c r="F82" s="59">
        <f t="shared" si="12"/>
        <v>3.645</v>
      </c>
      <c r="G82" s="57"/>
      <c r="H82" s="57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23">
        <v>3.645</v>
      </c>
    </row>
    <row r="83" spans="1:21" s="61" customFormat="1">
      <c r="A83" s="54">
        <v>3</v>
      </c>
      <c r="B83" s="62" t="s">
        <v>169</v>
      </c>
      <c r="C83" s="55" t="s">
        <v>170</v>
      </c>
      <c r="D83" s="63">
        <v>350</v>
      </c>
      <c r="E83" s="64" t="s">
        <v>168</v>
      </c>
      <c r="F83" s="59">
        <f t="shared" si="12"/>
        <v>30.25</v>
      </c>
      <c r="G83" s="23">
        <v>3.9</v>
      </c>
      <c r="H83" s="23">
        <v>8.3000000000000007</v>
      </c>
      <c r="I83" s="23"/>
      <c r="J83" s="23"/>
      <c r="K83" s="23"/>
      <c r="L83" s="23"/>
      <c r="M83" s="23"/>
      <c r="N83" s="23">
        <v>7.2</v>
      </c>
      <c r="O83" s="23"/>
      <c r="P83" s="23"/>
      <c r="Q83" s="23"/>
      <c r="R83" s="23"/>
      <c r="S83" s="23"/>
      <c r="T83" s="59"/>
      <c r="U83" s="23">
        <v>10.85</v>
      </c>
    </row>
    <row r="84" spans="1:21" s="61" customFormat="1">
      <c r="A84" s="54">
        <v>4</v>
      </c>
      <c r="B84" s="62" t="s">
        <v>171</v>
      </c>
      <c r="C84" s="55" t="s">
        <v>172</v>
      </c>
      <c r="D84" s="63">
        <v>750</v>
      </c>
      <c r="E84" s="64" t="s">
        <v>173</v>
      </c>
      <c r="F84" s="59">
        <f t="shared" si="12"/>
        <v>115.60000000000001</v>
      </c>
      <c r="G84" s="23"/>
      <c r="H84" s="23"/>
      <c r="I84" s="23">
        <v>49.5</v>
      </c>
      <c r="J84" s="23"/>
      <c r="K84" s="23"/>
      <c r="L84" s="23">
        <v>0.2</v>
      </c>
      <c r="M84" s="23"/>
      <c r="N84" s="23">
        <v>2</v>
      </c>
      <c r="O84" s="23">
        <v>0.2</v>
      </c>
      <c r="P84" s="23"/>
      <c r="Q84" s="23"/>
      <c r="R84" s="23">
        <v>20</v>
      </c>
      <c r="S84" s="23">
        <v>41.5</v>
      </c>
      <c r="T84" s="59">
        <v>2.2000000000000002</v>
      </c>
      <c r="U84" s="23">
        <v>0</v>
      </c>
    </row>
    <row r="85" spans="1:21" s="61" customFormat="1" ht="17.25" customHeight="1">
      <c r="A85" s="238">
        <v>5</v>
      </c>
      <c r="B85" s="239" t="s">
        <v>174</v>
      </c>
      <c r="C85" s="55" t="s">
        <v>175</v>
      </c>
      <c r="D85" s="63">
        <v>540</v>
      </c>
      <c r="E85" s="64" t="s">
        <v>168</v>
      </c>
      <c r="F85" s="59">
        <f t="shared" si="12"/>
        <v>34.183999999999997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>
        <v>2</v>
      </c>
      <c r="T85" s="59"/>
      <c r="U85" s="23">
        <v>32.183999999999997</v>
      </c>
    </row>
    <row r="86" spans="1:21" s="61" customFormat="1" ht="15.75" customHeight="1">
      <c r="A86" s="238"/>
      <c r="B86" s="239"/>
      <c r="C86" s="55" t="s">
        <v>176</v>
      </c>
      <c r="D86" s="63">
        <v>540</v>
      </c>
      <c r="E86" s="64" t="s">
        <v>177</v>
      </c>
      <c r="F86" s="59">
        <f t="shared" si="12"/>
        <v>102.947</v>
      </c>
      <c r="G86" s="23">
        <v>2</v>
      </c>
      <c r="H86" s="23">
        <v>5</v>
      </c>
      <c r="I86" s="23">
        <v>26</v>
      </c>
      <c r="J86" s="23"/>
      <c r="K86" s="23">
        <v>30</v>
      </c>
      <c r="L86" s="23"/>
      <c r="M86" s="23"/>
      <c r="N86" s="23">
        <v>16</v>
      </c>
      <c r="O86" s="23"/>
      <c r="P86" s="23">
        <v>11</v>
      </c>
      <c r="Q86" s="23"/>
      <c r="R86" s="23"/>
      <c r="S86" s="23"/>
      <c r="T86" s="59">
        <v>3</v>
      </c>
      <c r="U86" s="23">
        <v>9.9469999999999992</v>
      </c>
    </row>
    <row r="87" spans="1:21" s="61" customFormat="1">
      <c r="A87" s="238"/>
      <c r="B87" s="239"/>
      <c r="C87" s="55" t="s">
        <v>178</v>
      </c>
      <c r="D87" s="63">
        <v>1300</v>
      </c>
      <c r="E87" s="64" t="s">
        <v>179</v>
      </c>
      <c r="F87" s="59">
        <f t="shared" si="12"/>
        <v>49.773999999999994</v>
      </c>
      <c r="G87" s="23"/>
      <c r="H87" s="23"/>
      <c r="I87" s="23"/>
      <c r="J87" s="23">
        <v>5.3</v>
      </c>
      <c r="K87" s="23"/>
      <c r="L87" s="23"/>
      <c r="M87" s="23"/>
      <c r="N87" s="23"/>
      <c r="O87" s="23"/>
      <c r="P87" s="23"/>
      <c r="Q87" s="23"/>
      <c r="R87" s="23"/>
      <c r="S87" s="23"/>
      <c r="T87" s="59"/>
      <c r="U87" s="23">
        <v>44.473999999999997</v>
      </c>
    </row>
    <row r="88" spans="1:21" s="61" customFormat="1">
      <c r="A88" s="238"/>
      <c r="B88" s="239"/>
      <c r="C88" s="55" t="s">
        <v>180</v>
      </c>
      <c r="D88" s="63">
        <v>1450</v>
      </c>
      <c r="E88" s="64" t="s">
        <v>179</v>
      </c>
      <c r="F88" s="59">
        <f>SUM(G88:U88)</f>
        <v>6.1760000000000002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59"/>
      <c r="U88" s="23">
        <v>6.1760000000000002</v>
      </c>
    </row>
    <row r="89" spans="1:21" s="61" customFormat="1">
      <c r="A89" s="54">
        <v>6</v>
      </c>
      <c r="B89" s="55" t="s">
        <v>181</v>
      </c>
      <c r="C89" s="55" t="s">
        <v>182</v>
      </c>
      <c r="D89" s="63">
        <v>1306</v>
      </c>
      <c r="E89" s="64" t="s">
        <v>38</v>
      </c>
      <c r="F89" s="59">
        <f t="shared" si="12"/>
        <v>47.7</v>
      </c>
      <c r="G89" s="23">
        <v>4</v>
      </c>
      <c r="H89" s="23"/>
      <c r="I89" s="23"/>
      <c r="J89" s="23"/>
      <c r="K89" s="23"/>
      <c r="L89" s="23"/>
      <c r="M89" s="23"/>
      <c r="N89" s="23">
        <v>14.7</v>
      </c>
      <c r="O89" s="23"/>
      <c r="P89" s="23"/>
      <c r="Q89" s="23"/>
      <c r="R89" s="23"/>
      <c r="S89" s="23">
        <v>2</v>
      </c>
      <c r="T89" s="59">
        <v>1</v>
      </c>
      <c r="U89" s="23">
        <v>26</v>
      </c>
    </row>
    <row r="90" spans="1:21" s="61" customFormat="1" ht="25.5">
      <c r="A90" s="238">
        <v>7</v>
      </c>
      <c r="B90" s="239" t="s">
        <v>183</v>
      </c>
      <c r="C90" s="55" t="s">
        <v>184</v>
      </c>
      <c r="D90" s="63">
        <v>1000</v>
      </c>
      <c r="E90" s="64" t="s">
        <v>185</v>
      </c>
      <c r="F90" s="59">
        <f t="shared" si="12"/>
        <v>19</v>
      </c>
      <c r="G90" s="23"/>
      <c r="H90" s="23"/>
      <c r="I90" s="23"/>
      <c r="J90" s="23"/>
      <c r="K90" s="23"/>
      <c r="L90" s="23"/>
      <c r="M90" s="23"/>
      <c r="N90" s="23">
        <v>18.100000000000001</v>
      </c>
      <c r="O90" s="23"/>
      <c r="P90" s="23"/>
      <c r="Q90" s="23"/>
      <c r="R90" s="23"/>
      <c r="S90" s="23"/>
      <c r="T90" s="59">
        <v>0.9</v>
      </c>
      <c r="U90" s="23"/>
    </row>
    <row r="91" spans="1:21" s="61" customFormat="1">
      <c r="A91" s="238"/>
      <c r="B91" s="239"/>
      <c r="C91" s="55" t="s">
        <v>186</v>
      </c>
      <c r="D91" s="63">
        <v>1250</v>
      </c>
      <c r="E91" s="64" t="s">
        <v>185</v>
      </c>
      <c r="F91" s="59">
        <f t="shared" si="12"/>
        <v>26</v>
      </c>
      <c r="G91" s="23">
        <v>7</v>
      </c>
      <c r="H91" s="23"/>
      <c r="I91" s="23"/>
      <c r="J91" s="23">
        <v>12</v>
      </c>
      <c r="K91" s="23"/>
      <c r="L91" s="23"/>
      <c r="M91" s="23"/>
      <c r="N91" s="23">
        <v>2</v>
      </c>
      <c r="O91" s="23"/>
      <c r="P91" s="23"/>
      <c r="Q91" s="23"/>
      <c r="R91" s="23"/>
      <c r="S91" s="23"/>
      <c r="T91" s="59"/>
      <c r="U91" s="23">
        <v>5</v>
      </c>
    </row>
    <row r="92" spans="1:21" s="61" customFormat="1">
      <c r="A92" s="238"/>
      <c r="B92" s="239"/>
      <c r="C92" s="55" t="s">
        <v>187</v>
      </c>
      <c r="D92" s="63">
        <v>950</v>
      </c>
      <c r="E92" s="64" t="s">
        <v>185</v>
      </c>
      <c r="F92" s="59">
        <f t="shared" si="12"/>
        <v>7</v>
      </c>
      <c r="G92" s="23">
        <v>5.5</v>
      </c>
      <c r="H92" s="23"/>
      <c r="I92" s="23"/>
      <c r="J92" s="23"/>
      <c r="K92" s="23"/>
      <c r="L92" s="23"/>
      <c r="M92" s="23"/>
      <c r="N92" s="23">
        <v>0.5</v>
      </c>
      <c r="O92" s="23"/>
      <c r="P92" s="23"/>
      <c r="Q92" s="23"/>
      <c r="R92" s="23"/>
      <c r="S92" s="23"/>
      <c r="T92" s="59"/>
      <c r="U92" s="23">
        <v>1</v>
      </c>
    </row>
    <row r="93" spans="1:21" s="61" customFormat="1" ht="25.5">
      <c r="A93" s="238">
        <v>8</v>
      </c>
      <c r="B93" s="239" t="s">
        <v>188</v>
      </c>
      <c r="C93" s="55" t="s">
        <v>189</v>
      </c>
      <c r="D93" s="63">
        <v>1350</v>
      </c>
      <c r="E93" s="64" t="s">
        <v>185</v>
      </c>
      <c r="F93" s="59">
        <f t="shared" si="12"/>
        <v>19.036999999999999</v>
      </c>
      <c r="G93" s="23"/>
      <c r="H93" s="23"/>
      <c r="I93" s="23"/>
      <c r="J93" s="23"/>
      <c r="K93" s="23"/>
      <c r="L93" s="23"/>
      <c r="M93" s="23"/>
      <c r="N93" s="65"/>
      <c r="O93" s="23"/>
      <c r="P93" s="23"/>
      <c r="Q93" s="23"/>
      <c r="R93" s="23"/>
      <c r="S93" s="23"/>
      <c r="T93" s="65">
        <v>3.6999999999999998E-2</v>
      </c>
      <c r="U93" s="65">
        <v>19</v>
      </c>
    </row>
    <row r="94" spans="1:21" s="61" customFormat="1" ht="25.5">
      <c r="A94" s="238"/>
      <c r="B94" s="239"/>
      <c r="C94" s="55" t="s">
        <v>190</v>
      </c>
      <c r="D94" s="63">
        <v>1400</v>
      </c>
      <c r="E94" s="64" t="s">
        <v>185</v>
      </c>
      <c r="F94" s="59">
        <f t="shared" si="12"/>
        <v>29.54</v>
      </c>
      <c r="G94" s="23"/>
      <c r="H94" s="23"/>
      <c r="I94" s="23"/>
      <c r="J94" s="23"/>
      <c r="K94" s="23"/>
      <c r="L94" s="23"/>
      <c r="M94" s="23"/>
      <c r="N94" s="65"/>
      <c r="O94" s="23"/>
      <c r="P94" s="23"/>
      <c r="Q94" s="23"/>
      <c r="R94" s="23"/>
      <c r="S94" s="23"/>
      <c r="T94" s="65">
        <v>0.2</v>
      </c>
      <c r="U94" s="65">
        <v>29.34</v>
      </c>
    </row>
    <row r="95" spans="1:21" s="72" customFormat="1">
      <c r="A95" s="66">
        <v>9</v>
      </c>
      <c r="B95" s="67" t="s">
        <v>191</v>
      </c>
      <c r="C95" s="67" t="s">
        <v>191</v>
      </c>
      <c r="D95" s="68">
        <v>540</v>
      </c>
      <c r="E95" s="69" t="s">
        <v>192</v>
      </c>
      <c r="F95" s="70">
        <f t="shared" si="12"/>
        <v>63</v>
      </c>
      <c r="G95" s="71">
        <v>1.5</v>
      </c>
      <c r="H95" s="71"/>
      <c r="I95" s="71">
        <v>0.5</v>
      </c>
      <c r="J95" s="71"/>
      <c r="K95" s="71"/>
      <c r="L95" s="71"/>
      <c r="M95" s="71"/>
      <c r="N95" s="71"/>
      <c r="O95" s="71"/>
      <c r="P95" s="71"/>
      <c r="Q95" s="71"/>
      <c r="R95" s="71">
        <v>2</v>
      </c>
      <c r="S95" s="71">
        <v>55</v>
      </c>
      <c r="T95" s="70">
        <v>1</v>
      </c>
      <c r="U95" s="71">
        <v>3</v>
      </c>
    </row>
    <row r="96" spans="1:21" s="61" customFormat="1" ht="32.25" customHeight="1">
      <c r="A96" s="54">
        <v>10</v>
      </c>
      <c r="B96" s="55" t="s">
        <v>193</v>
      </c>
      <c r="C96" s="55" t="s">
        <v>194</v>
      </c>
      <c r="D96" s="63">
        <v>550</v>
      </c>
      <c r="E96" s="64" t="s">
        <v>173</v>
      </c>
      <c r="F96" s="59">
        <f t="shared" si="12"/>
        <v>92.2</v>
      </c>
      <c r="G96" s="23">
        <v>4.5</v>
      </c>
      <c r="H96" s="23"/>
      <c r="I96" s="23">
        <v>3.2</v>
      </c>
      <c r="J96" s="23"/>
      <c r="K96" s="23"/>
      <c r="L96" s="23"/>
      <c r="M96" s="23"/>
      <c r="N96" s="23">
        <v>1.5</v>
      </c>
      <c r="O96" s="23"/>
      <c r="P96" s="23"/>
      <c r="Q96" s="23">
        <v>4</v>
      </c>
      <c r="R96" s="23"/>
      <c r="S96" s="23">
        <v>45</v>
      </c>
      <c r="T96" s="59">
        <v>0.6</v>
      </c>
      <c r="U96" s="23">
        <v>33.4</v>
      </c>
    </row>
    <row r="97" spans="1:21" s="61" customFormat="1" ht="12.6" customHeight="1">
      <c r="A97" s="247">
        <v>11</v>
      </c>
      <c r="B97" s="253" t="s">
        <v>195</v>
      </c>
      <c r="C97" s="55" t="s">
        <v>196</v>
      </c>
      <c r="D97" s="63">
        <v>600</v>
      </c>
      <c r="E97" s="64" t="s">
        <v>197</v>
      </c>
      <c r="F97" s="59">
        <f t="shared" si="12"/>
        <v>52.6</v>
      </c>
      <c r="G97" s="61">
        <v>4</v>
      </c>
      <c r="J97" s="61">
        <v>1</v>
      </c>
      <c r="M97" s="61">
        <v>2</v>
      </c>
      <c r="N97" s="61">
        <v>14</v>
      </c>
      <c r="R97" s="61">
        <v>10</v>
      </c>
      <c r="S97" s="61">
        <v>2</v>
      </c>
      <c r="T97" s="61">
        <v>4</v>
      </c>
      <c r="U97" s="61">
        <v>15.6</v>
      </c>
    </row>
    <row r="98" spans="1:21" s="61" customFormat="1" ht="12.6" customHeight="1">
      <c r="A98" s="248"/>
      <c r="B98" s="254"/>
      <c r="C98" s="55" t="s">
        <v>198</v>
      </c>
      <c r="D98" s="63">
        <v>400</v>
      </c>
      <c r="E98" s="64" t="s">
        <v>197</v>
      </c>
      <c r="F98" s="59">
        <f t="shared" si="12"/>
        <v>44.5</v>
      </c>
      <c r="U98" s="61">
        <v>44.5</v>
      </c>
    </row>
    <row r="99" spans="1:21" s="61" customFormat="1">
      <c r="A99" s="54">
        <v>12</v>
      </c>
      <c r="B99" s="55" t="s">
        <v>199</v>
      </c>
      <c r="C99" s="55" t="s">
        <v>200</v>
      </c>
      <c r="D99" s="63">
        <v>700</v>
      </c>
      <c r="E99" s="64" t="s">
        <v>38</v>
      </c>
      <c r="F99" s="59">
        <f t="shared" si="12"/>
        <v>115</v>
      </c>
      <c r="G99" s="23">
        <v>12</v>
      </c>
      <c r="H99" s="23"/>
      <c r="I99" s="23">
        <v>3</v>
      </c>
      <c r="J99" s="23"/>
      <c r="K99" s="23"/>
      <c r="L99" s="23"/>
      <c r="M99" s="23"/>
      <c r="N99" s="23">
        <v>0</v>
      </c>
      <c r="O99" s="23"/>
      <c r="P99" s="23"/>
      <c r="Q99" s="23"/>
      <c r="R99" s="23"/>
      <c r="S99" s="23">
        <v>34</v>
      </c>
      <c r="T99" s="23">
        <v>0.1</v>
      </c>
      <c r="U99" s="23">
        <v>65.900000000000006</v>
      </c>
    </row>
    <row r="100" spans="1:21" s="61" customFormat="1">
      <c r="A100" s="238">
        <v>13</v>
      </c>
      <c r="B100" s="253" t="s">
        <v>201</v>
      </c>
      <c r="C100" s="55" t="s">
        <v>202</v>
      </c>
      <c r="D100" s="63">
        <v>161</v>
      </c>
      <c r="E100" s="64" t="s">
        <v>168</v>
      </c>
      <c r="F100" s="59">
        <f t="shared" si="12"/>
        <v>20</v>
      </c>
      <c r="G100" s="23">
        <v>1</v>
      </c>
      <c r="H100" s="23"/>
      <c r="I100" s="23">
        <v>1</v>
      </c>
      <c r="J100" s="23"/>
      <c r="K100" s="23"/>
      <c r="L100" s="23"/>
      <c r="M100" s="23">
        <v>2</v>
      </c>
      <c r="N100" s="23">
        <v>3</v>
      </c>
      <c r="O100" s="23"/>
      <c r="P100" s="23"/>
      <c r="Q100" s="23"/>
      <c r="R100" s="23"/>
      <c r="S100" s="23">
        <v>10</v>
      </c>
      <c r="T100" s="23">
        <v>0.5</v>
      </c>
      <c r="U100" s="23">
        <v>2.5</v>
      </c>
    </row>
    <row r="101" spans="1:21" s="61" customFormat="1">
      <c r="A101" s="238"/>
      <c r="B101" s="254"/>
      <c r="C101" s="55" t="s">
        <v>203</v>
      </c>
      <c r="D101" s="63">
        <v>1110</v>
      </c>
      <c r="E101" s="64" t="s">
        <v>204</v>
      </c>
      <c r="F101" s="59">
        <f t="shared" si="12"/>
        <v>20</v>
      </c>
      <c r="G101" s="23">
        <v>2</v>
      </c>
      <c r="H101" s="23"/>
      <c r="I101" s="23"/>
      <c r="J101" s="23"/>
      <c r="K101" s="23"/>
      <c r="L101" s="23"/>
      <c r="M101" s="23"/>
      <c r="N101" s="23">
        <v>4</v>
      </c>
      <c r="O101" s="23"/>
      <c r="P101" s="23"/>
      <c r="Q101" s="23"/>
      <c r="R101" s="23"/>
      <c r="S101" s="23"/>
      <c r="T101" s="23">
        <v>0.5</v>
      </c>
      <c r="U101" s="23">
        <v>13.5</v>
      </c>
    </row>
    <row r="102" spans="1:21" s="61" customFormat="1" ht="25.5">
      <c r="A102" s="54">
        <v>14</v>
      </c>
      <c r="B102" s="55" t="s">
        <v>205</v>
      </c>
      <c r="C102" s="55" t="s">
        <v>206</v>
      </c>
      <c r="D102" s="63">
        <v>900</v>
      </c>
      <c r="E102" s="64" t="s">
        <v>207</v>
      </c>
      <c r="F102" s="59">
        <f t="shared" si="12"/>
        <v>6</v>
      </c>
      <c r="G102" s="23"/>
      <c r="H102" s="23"/>
      <c r="I102" s="23">
        <v>2.6</v>
      </c>
      <c r="J102" s="23">
        <v>1.4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59">
        <v>1</v>
      </c>
      <c r="U102" s="23">
        <v>1</v>
      </c>
    </row>
    <row r="103" spans="1:21" s="61" customFormat="1">
      <c r="A103" s="238">
        <v>15</v>
      </c>
      <c r="B103" s="239" t="s">
        <v>208</v>
      </c>
      <c r="C103" s="55" t="s">
        <v>209</v>
      </c>
      <c r="D103" s="63">
        <v>600</v>
      </c>
      <c r="E103" s="64" t="s">
        <v>210</v>
      </c>
      <c r="F103" s="59">
        <f t="shared" si="12"/>
        <v>12</v>
      </c>
      <c r="G103" s="23">
        <v>1</v>
      </c>
      <c r="H103" s="23"/>
      <c r="I103" s="23">
        <v>4</v>
      </c>
      <c r="J103" s="23"/>
      <c r="K103" s="23">
        <v>2</v>
      </c>
      <c r="L103" s="23"/>
      <c r="M103" s="23"/>
      <c r="N103" s="23">
        <v>2</v>
      </c>
      <c r="O103" s="23"/>
      <c r="P103" s="23"/>
      <c r="Q103" s="23"/>
      <c r="R103" s="23">
        <v>2</v>
      </c>
      <c r="S103" s="23"/>
      <c r="T103" s="23">
        <v>1</v>
      </c>
      <c r="U103" s="23"/>
    </row>
    <row r="104" spans="1:21" s="61" customFormat="1">
      <c r="A104" s="238"/>
      <c r="B104" s="239"/>
      <c r="C104" s="55" t="s">
        <v>211</v>
      </c>
      <c r="D104" s="63">
        <v>750</v>
      </c>
      <c r="E104" s="64" t="s">
        <v>212</v>
      </c>
      <c r="F104" s="59">
        <f t="shared" si="12"/>
        <v>16</v>
      </c>
      <c r="G104" s="23"/>
      <c r="H104" s="23"/>
      <c r="I104" s="23">
        <v>2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v>1</v>
      </c>
      <c r="U104" s="23">
        <v>13</v>
      </c>
    </row>
    <row r="105" spans="1:21" s="61" customFormat="1" ht="25.5">
      <c r="A105" s="238"/>
      <c r="B105" s="239"/>
      <c r="C105" s="55" t="s">
        <v>213</v>
      </c>
      <c r="D105" s="63">
        <v>450</v>
      </c>
      <c r="E105" s="64" t="s">
        <v>214</v>
      </c>
      <c r="F105" s="59">
        <f t="shared" si="12"/>
        <v>20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>
        <v>0.5</v>
      </c>
      <c r="U105" s="23">
        <v>19.5</v>
      </c>
    </row>
    <row r="106" spans="1:21" s="61" customFormat="1" ht="25.5">
      <c r="A106" s="54">
        <v>16</v>
      </c>
      <c r="B106" s="55" t="s">
        <v>215</v>
      </c>
      <c r="C106" s="55" t="s">
        <v>215</v>
      </c>
      <c r="D106" s="63">
        <v>600</v>
      </c>
      <c r="E106" s="64" t="s">
        <v>216</v>
      </c>
      <c r="F106" s="59">
        <f t="shared" si="12"/>
        <v>45</v>
      </c>
      <c r="G106" s="23">
        <v>3</v>
      </c>
      <c r="H106" s="23"/>
      <c r="I106" s="23">
        <v>1</v>
      </c>
      <c r="J106" s="23"/>
      <c r="K106" s="23"/>
      <c r="L106" s="23"/>
      <c r="M106" s="23">
        <v>16</v>
      </c>
      <c r="N106" s="23">
        <v>20</v>
      </c>
      <c r="O106" s="23"/>
      <c r="P106" s="23"/>
      <c r="Q106" s="23"/>
      <c r="R106" s="23"/>
      <c r="S106" s="23"/>
      <c r="T106" s="59">
        <v>2</v>
      </c>
      <c r="U106" s="23">
        <v>3</v>
      </c>
    </row>
    <row r="107" spans="1:21" s="61" customFormat="1">
      <c r="A107" s="238">
        <v>17</v>
      </c>
      <c r="B107" s="239" t="s">
        <v>217</v>
      </c>
      <c r="C107" s="55" t="s">
        <v>218</v>
      </c>
      <c r="D107" s="63">
        <v>800</v>
      </c>
      <c r="E107" s="64" t="s">
        <v>214</v>
      </c>
      <c r="F107" s="59">
        <f t="shared" si="12"/>
        <v>30</v>
      </c>
      <c r="G107" s="23"/>
      <c r="H107" s="23"/>
      <c r="I107" s="23"/>
      <c r="J107" s="23"/>
      <c r="K107" s="23"/>
      <c r="L107" s="23"/>
      <c r="M107" s="23"/>
      <c r="N107" s="23">
        <v>4.5</v>
      </c>
      <c r="O107" s="23"/>
      <c r="P107" s="23"/>
      <c r="Q107" s="23"/>
      <c r="R107" s="23"/>
      <c r="S107" s="23"/>
      <c r="T107" s="23">
        <v>1.5</v>
      </c>
      <c r="U107" s="23">
        <v>24</v>
      </c>
    </row>
    <row r="108" spans="1:21" s="61" customFormat="1" ht="15" customHeight="1">
      <c r="A108" s="238"/>
      <c r="B108" s="239"/>
      <c r="C108" s="55" t="s">
        <v>219</v>
      </c>
      <c r="D108" s="63">
        <v>770</v>
      </c>
      <c r="E108" s="64" t="s">
        <v>220</v>
      </c>
      <c r="F108" s="59">
        <f t="shared" si="12"/>
        <v>46.03</v>
      </c>
      <c r="G108" s="23"/>
      <c r="H108" s="23"/>
      <c r="I108" s="23"/>
      <c r="J108" s="23"/>
      <c r="K108" s="23"/>
      <c r="L108" s="23"/>
      <c r="M108" s="23"/>
      <c r="N108" s="23">
        <v>29.45</v>
      </c>
      <c r="O108" s="23"/>
      <c r="P108" s="23"/>
      <c r="Q108" s="23"/>
      <c r="R108" s="23"/>
      <c r="S108" s="23"/>
      <c r="T108" s="23">
        <v>1.53</v>
      </c>
      <c r="U108" s="23">
        <v>15.05</v>
      </c>
    </row>
    <row r="109" spans="1:21" s="61" customFormat="1" ht="17.25" customHeight="1">
      <c r="A109" s="238"/>
      <c r="B109" s="239"/>
      <c r="C109" s="55" t="s">
        <v>221</v>
      </c>
      <c r="D109" s="63">
        <v>800</v>
      </c>
      <c r="E109" s="64" t="s">
        <v>222</v>
      </c>
      <c r="F109" s="59">
        <f t="shared" si="12"/>
        <v>6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>
        <v>6</v>
      </c>
    </row>
    <row r="110" spans="1:21" s="61" customFormat="1" ht="25.5">
      <c r="A110" s="247">
        <v>18</v>
      </c>
      <c r="B110" s="253" t="s">
        <v>223</v>
      </c>
      <c r="C110" s="55" t="s">
        <v>224</v>
      </c>
      <c r="D110" s="63">
        <v>200</v>
      </c>
      <c r="E110" s="64" t="s">
        <v>225</v>
      </c>
      <c r="F110" s="59">
        <f t="shared" si="12"/>
        <v>76</v>
      </c>
      <c r="G110" s="23"/>
      <c r="H110" s="23"/>
      <c r="I110" s="23">
        <v>1</v>
      </c>
      <c r="J110" s="23">
        <v>1</v>
      </c>
      <c r="K110" s="23"/>
      <c r="L110" s="23"/>
      <c r="M110" s="23">
        <v>20</v>
      </c>
      <c r="N110" s="23">
        <v>32</v>
      </c>
      <c r="O110" s="23"/>
      <c r="P110" s="23"/>
      <c r="Q110" s="23"/>
      <c r="R110" s="23"/>
      <c r="S110" s="23">
        <v>15</v>
      </c>
      <c r="T110" s="59">
        <v>2</v>
      </c>
      <c r="U110" s="23">
        <v>5</v>
      </c>
    </row>
    <row r="111" spans="1:21" s="61" customFormat="1">
      <c r="A111" s="256"/>
      <c r="B111" s="255"/>
      <c r="C111" s="55" t="s">
        <v>226</v>
      </c>
      <c r="D111" s="63">
        <v>200</v>
      </c>
      <c r="E111" s="64" t="s">
        <v>227</v>
      </c>
      <c r="F111" s="59">
        <f t="shared" si="12"/>
        <v>72</v>
      </c>
      <c r="G111" s="23"/>
      <c r="H111" s="23"/>
      <c r="I111" s="23"/>
      <c r="J111" s="23">
        <v>1</v>
      </c>
      <c r="K111" s="23"/>
      <c r="L111" s="23"/>
      <c r="M111" s="23"/>
      <c r="N111" s="23">
        <v>60</v>
      </c>
      <c r="O111" s="23"/>
      <c r="P111" s="23"/>
      <c r="Q111" s="23"/>
      <c r="R111" s="23"/>
      <c r="S111" s="23"/>
      <c r="T111" s="59">
        <v>3</v>
      </c>
      <c r="U111" s="23">
        <v>8</v>
      </c>
    </row>
    <row r="112" spans="1:21" s="61" customFormat="1" ht="25.5">
      <c r="A112" s="248"/>
      <c r="B112" s="254"/>
      <c r="C112" s="55" t="s">
        <v>228</v>
      </c>
      <c r="D112" s="63">
        <v>150</v>
      </c>
      <c r="E112" s="64" t="s">
        <v>225</v>
      </c>
      <c r="F112" s="59">
        <f t="shared" si="12"/>
        <v>46.3</v>
      </c>
      <c r="G112" s="23"/>
      <c r="H112" s="23"/>
      <c r="I112" s="23"/>
      <c r="J112" s="23"/>
      <c r="K112" s="23"/>
      <c r="L112" s="23"/>
      <c r="M112" s="23"/>
      <c r="N112" s="23">
        <v>36.299999999999997</v>
      </c>
      <c r="O112" s="23"/>
      <c r="P112" s="23"/>
      <c r="Q112" s="23"/>
      <c r="R112" s="23"/>
      <c r="S112" s="23"/>
      <c r="T112" s="59">
        <v>10</v>
      </c>
      <c r="U112" s="23"/>
    </row>
    <row r="113" spans="1:21" s="61" customFormat="1">
      <c r="A113" s="238">
        <v>19</v>
      </c>
      <c r="B113" s="239" t="s">
        <v>229</v>
      </c>
      <c r="C113" s="55" t="s">
        <v>230</v>
      </c>
      <c r="D113" s="63">
        <v>650</v>
      </c>
      <c r="E113" s="64" t="s">
        <v>231</v>
      </c>
      <c r="F113" s="59">
        <f t="shared" si="12"/>
        <v>41</v>
      </c>
      <c r="G113" s="23"/>
      <c r="H113" s="23"/>
      <c r="I113" s="23">
        <v>1.6</v>
      </c>
      <c r="J113" s="23">
        <v>0.5</v>
      </c>
      <c r="K113" s="23"/>
      <c r="L113" s="23"/>
      <c r="M113" s="23"/>
      <c r="N113" s="23"/>
      <c r="O113" s="23"/>
      <c r="P113" s="23"/>
      <c r="Q113" s="23">
        <v>7</v>
      </c>
      <c r="R113" s="23"/>
      <c r="S113" s="23"/>
      <c r="T113" s="59">
        <v>0.5</v>
      </c>
      <c r="U113" s="23">
        <v>31.4</v>
      </c>
    </row>
    <row r="114" spans="1:21" s="61" customFormat="1" ht="15" customHeight="1">
      <c r="A114" s="238"/>
      <c r="B114" s="239"/>
      <c r="C114" s="55" t="s">
        <v>232</v>
      </c>
      <c r="D114" s="63">
        <v>750</v>
      </c>
      <c r="E114" s="64" t="s">
        <v>231</v>
      </c>
      <c r="F114" s="59">
        <f t="shared" si="12"/>
        <v>72</v>
      </c>
      <c r="G114" s="23">
        <v>4.8</v>
      </c>
      <c r="H114" s="23">
        <v>0.5</v>
      </c>
      <c r="I114" s="23"/>
      <c r="J114" s="23">
        <v>1</v>
      </c>
      <c r="K114" s="23"/>
      <c r="L114" s="23"/>
      <c r="M114" s="57"/>
      <c r="N114" s="23">
        <v>6.5</v>
      </c>
      <c r="O114" s="23"/>
      <c r="P114" s="23"/>
      <c r="Q114" s="23"/>
      <c r="R114" s="23"/>
      <c r="S114" s="23"/>
      <c r="T114" s="59">
        <v>1.1000000000000001</v>
      </c>
      <c r="U114" s="23">
        <v>58.1</v>
      </c>
    </row>
    <row r="115" spans="1:21" s="61" customFormat="1">
      <c r="A115" s="238"/>
      <c r="B115" s="239"/>
      <c r="C115" s="61" t="s">
        <v>233</v>
      </c>
      <c r="D115" s="57">
        <v>1050</v>
      </c>
      <c r="E115" s="61" t="s">
        <v>234</v>
      </c>
      <c r="F115" s="59">
        <f t="shared" si="12"/>
        <v>73</v>
      </c>
      <c r="G115" s="23">
        <v>0.3</v>
      </c>
      <c r="H115" s="23"/>
      <c r="I115" s="23"/>
      <c r="J115" s="23"/>
      <c r="K115" s="23"/>
      <c r="L115" s="23"/>
      <c r="M115" s="57"/>
      <c r="N115" s="23">
        <v>2</v>
      </c>
      <c r="O115" s="23"/>
      <c r="P115" s="23"/>
      <c r="Q115" s="23">
        <v>6</v>
      </c>
      <c r="R115" s="23">
        <v>10</v>
      </c>
      <c r="S115" s="23">
        <v>30</v>
      </c>
      <c r="T115" s="59">
        <v>0.7</v>
      </c>
      <c r="U115" s="23">
        <v>24</v>
      </c>
    </row>
    <row r="116" spans="1:21" s="61" customFormat="1">
      <c r="A116" s="54">
        <v>20</v>
      </c>
      <c r="B116" s="55" t="s">
        <v>235</v>
      </c>
      <c r="C116" s="61" t="s">
        <v>236</v>
      </c>
      <c r="D116" s="57">
        <v>850</v>
      </c>
      <c r="E116" s="61" t="s">
        <v>237</v>
      </c>
      <c r="F116" s="59">
        <f t="shared" si="12"/>
        <v>32</v>
      </c>
      <c r="G116" s="23"/>
      <c r="H116" s="23"/>
      <c r="I116" s="23"/>
      <c r="J116" s="23"/>
      <c r="K116" s="23"/>
      <c r="L116" s="23"/>
      <c r="M116" s="57"/>
      <c r="N116" s="23"/>
      <c r="O116" s="23"/>
      <c r="P116" s="23"/>
      <c r="Q116" s="23"/>
      <c r="R116" s="23"/>
      <c r="S116" s="23"/>
      <c r="T116" s="59"/>
      <c r="U116" s="23">
        <v>32</v>
      </c>
    </row>
    <row r="117" spans="1:21" s="61" customFormat="1">
      <c r="A117" s="238">
        <v>21</v>
      </c>
      <c r="B117" s="253" t="s">
        <v>238</v>
      </c>
      <c r="C117" s="55" t="s">
        <v>239</v>
      </c>
      <c r="D117" s="63">
        <v>1200</v>
      </c>
      <c r="E117" s="64" t="s">
        <v>168</v>
      </c>
      <c r="F117" s="59">
        <f t="shared" si="12"/>
        <v>78.599999999999994</v>
      </c>
      <c r="G117" s="57"/>
      <c r="H117" s="23"/>
      <c r="I117" s="23"/>
      <c r="J117" s="23"/>
      <c r="K117" s="23"/>
      <c r="L117" s="23"/>
      <c r="M117" s="23"/>
      <c r="N117" s="57"/>
      <c r="O117" s="57"/>
      <c r="P117" s="23"/>
      <c r="Q117" s="23"/>
      <c r="R117" s="23"/>
      <c r="S117" s="23">
        <v>51.6</v>
      </c>
      <c r="T117" s="57">
        <v>12</v>
      </c>
      <c r="U117" s="57">
        <v>15</v>
      </c>
    </row>
    <row r="118" spans="1:21" s="61" customFormat="1" ht="12" customHeight="1">
      <c r="A118" s="238"/>
      <c r="B118" s="254"/>
      <c r="C118" s="55" t="s">
        <v>240</v>
      </c>
      <c r="D118" s="63">
        <v>800</v>
      </c>
      <c r="E118" s="64" t="s">
        <v>168</v>
      </c>
      <c r="F118" s="59">
        <f t="shared" si="12"/>
        <v>72</v>
      </c>
      <c r="G118" s="57"/>
      <c r="H118" s="23"/>
      <c r="I118" s="23"/>
      <c r="J118" s="23"/>
      <c r="K118" s="23"/>
      <c r="L118" s="23"/>
      <c r="M118" s="23"/>
      <c r="N118" s="57"/>
      <c r="O118" s="57"/>
      <c r="P118" s="23"/>
      <c r="Q118" s="23"/>
      <c r="R118" s="23"/>
      <c r="S118" s="23"/>
      <c r="T118" s="57"/>
      <c r="U118" s="57">
        <v>72</v>
      </c>
    </row>
    <row r="119" spans="1:21" s="61" customFormat="1" ht="25.5">
      <c r="A119" s="73">
        <v>22</v>
      </c>
      <c r="B119" s="55" t="s">
        <v>241</v>
      </c>
      <c r="C119" s="55" t="s">
        <v>194</v>
      </c>
      <c r="D119" s="63">
        <v>450</v>
      </c>
      <c r="E119" s="64" t="s">
        <v>242</v>
      </c>
      <c r="F119" s="59">
        <f>SUM(G119:U119)</f>
        <v>35.299999999999997</v>
      </c>
      <c r="G119" s="23">
        <v>4.7</v>
      </c>
      <c r="H119" s="23"/>
      <c r="I119" s="23">
        <v>8</v>
      </c>
      <c r="J119" s="23"/>
      <c r="K119" s="23"/>
      <c r="L119" s="23"/>
      <c r="M119" s="63"/>
      <c r="N119" s="23">
        <v>5.2</v>
      </c>
      <c r="O119" s="23"/>
      <c r="P119" s="23">
        <v>5</v>
      </c>
      <c r="Q119" s="23"/>
      <c r="R119" s="23"/>
      <c r="S119" s="23">
        <v>12.2</v>
      </c>
      <c r="T119" s="23">
        <v>0.2</v>
      </c>
      <c r="U119" s="23">
        <v>0</v>
      </c>
    </row>
    <row r="120" spans="1:21" s="72" customFormat="1">
      <c r="A120" s="257">
        <v>23</v>
      </c>
      <c r="B120" s="258" t="s">
        <v>243</v>
      </c>
      <c r="C120" s="67" t="s">
        <v>244</v>
      </c>
      <c r="D120" s="68">
        <v>830</v>
      </c>
      <c r="E120" s="69" t="s">
        <v>245</v>
      </c>
      <c r="F120" s="70">
        <f t="shared" ref="F120:F137" si="13">SUM(G120:U120)</f>
        <v>200</v>
      </c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>
        <v>40</v>
      </c>
      <c r="T120" s="71">
        <v>0.2</v>
      </c>
      <c r="U120" s="71">
        <v>158.80000000000001</v>
      </c>
    </row>
    <row r="121" spans="1:21" s="72" customFormat="1" ht="15" customHeight="1">
      <c r="A121" s="257"/>
      <c r="B121" s="258"/>
      <c r="C121" s="67" t="s">
        <v>246</v>
      </c>
      <c r="D121" s="68">
        <v>1200</v>
      </c>
      <c r="E121" s="69" t="s">
        <v>245</v>
      </c>
      <c r="F121" s="70">
        <f t="shared" si="13"/>
        <v>68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>
        <v>1</v>
      </c>
      <c r="U121" s="71">
        <v>67</v>
      </c>
    </row>
    <row r="122" spans="1:21" s="72" customFormat="1" ht="15" customHeight="1">
      <c r="A122" s="257"/>
      <c r="B122" s="258"/>
      <c r="C122" s="67" t="s">
        <v>247</v>
      </c>
      <c r="D122" s="68">
        <v>950</v>
      </c>
      <c r="E122" s="69" t="s">
        <v>245</v>
      </c>
      <c r="F122" s="70">
        <f t="shared" si="13"/>
        <v>16</v>
      </c>
      <c r="G122" s="71"/>
      <c r="H122" s="71"/>
      <c r="I122" s="71"/>
      <c r="J122" s="71">
        <v>5</v>
      </c>
      <c r="K122" s="71"/>
      <c r="L122" s="71"/>
      <c r="M122" s="71"/>
      <c r="N122" s="71"/>
      <c r="O122" s="71"/>
      <c r="P122" s="71"/>
      <c r="Q122" s="71"/>
      <c r="R122" s="71"/>
      <c r="S122" s="71"/>
      <c r="T122" s="71">
        <v>0.1</v>
      </c>
      <c r="U122" s="71">
        <v>10.9</v>
      </c>
    </row>
    <row r="123" spans="1:21" s="72" customFormat="1" ht="25.5">
      <c r="A123" s="257"/>
      <c r="B123" s="258"/>
      <c r="C123" s="67" t="s">
        <v>248</v>
      </c>
      <c r="D123" s="68">
        <v>1350</v>
      </c>
      <c r="E123" s="69" t="s">
        <v>245</v>
      </c>
      <c r="F123" s="70">
        <f t="shared" si="13"/>
        <v>83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>
        <v>83</v>
      </c>
    </row>
    <row r="124" spans="1:21" s="61" customFormat="1">
      <c r="A124" s="238">
        <v>24</v>
      </c>
      <c r="B124" s="239" t="s">
        <v>249</v>
      </c>
      <c r="C124" s="55" t="s">
        <v>250</v>
      </c>
      <c r="D124" s="63">
        <v>1100</v>
      </c>
      <c r="E124" s="64" t="s">
        <v>38</v>
      </c>
      <c r="F124" s="59">
        <f t="shared" si="13"/>
        <v>21.8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59"/>
      <c r="U124" s="59">
        <v>21.8</v>
      </c>
    </row>
    <row r="125" spans="1:21" s="61" customFormat="1">
      <c r="A125" s="238"/>
      <c r="B125" s="239"/>
      <c r="C125" s="55" t="s">
        <v>251</v>
      </c>
      <c r="D125" s="63">
        <v>300</v>
      </c>
      <c r="E125" s="64" t="s">
        <v>252</v>
      </c>
      <c r="F125" s="59">
        <f t="shared" si="13"/>
        <v>41.65</v>
      </c>
      <c r="G125" s="23">
        <v>2</v>
      </c>
      <c r="H125" s="23"/>
      <c r="I125" s="23">
        <v>9.5</v>
      </c>
      <c r="J125" s="23"/>
      <c r="K125" s="23"/>
      <c r="L125" s="23">
        <v>0.6</v>
      </c>
      <c r="M125" s="23"/>
      <c r="N125" s="23">
        <v>15.4</v>
      </c>
      <c r="O125" s="23">
        <v>0.25</v>
      </c>
      <c r="P125" s="23">
        <v>6</v>
      </c>
      <c r="Q125" s="23"/>
      <c r="R125" s="23"/>
      <c r="S125" s="23">
        <v>0.3</v>
      </c>
      <c r="T125" s="59">
        <v>3.2</v>
      </c>
      <c r="U125" s="23">
        <v>4.4000000000000004</v>
      </c>
    </row>
    <row r="126" spans="1:21" s="61" customFormat="1" ht="25.5">
      <c r="A126" s="238">
        <v>25</v>
      </c>
      <c r="B126" s="239" t="s">
        <v>253</v>
      </c>
      <c r="C126" s="74" t="s">
        <v>254</v>
      </c>
      <c r="D126" s="75">
        <v>240</v>
      </c>
      <c r="E126" s="76" t="s">
        <v>255</v>
      </c>
      <c r="F126" s="59">
        <f t="shared" si="13"/>
        <v>39.281999999999996</v>
      </c>
      <c r="G126" s="77"/>
      <c r="H126" s="23"/>
      <c r="I126" s="23"/>
      <c r="J126" s="23"/>
      <c r="K126" s="23"/>
      <c r="L126" s="23"/>
      <c r="M126" s="23"/>
      <c r="N126" s="77"/>
      <c r="O126" s="23"/>
      <c r="P126" s="23"/>
      <c r="Q126" s="23"/>
      <c r="R126" s="77">
        <v>1</v>
      </c>
      <c r="S126" s="77"/>
      <c r="T126" s="78">
        <v>13</v>
      </c>
      <c r="U126" s="78">
        <v>25.282</v>
      </c>
    </row>
    <row r="127" spans="1:21" s="61" customFormat="1">
      <c r="A127" s="238"/>
      <c r="B127" s="239"/>
      <c r="C127" s="74" t="s">
        <v>256</v>
      </c>
      <c r="D127" s="75">
        <v>140</v>
      </c>
      <c r="E127" s="76" t="s">
        <v>257</v>
      </c>
      <c r="F127" s="59">
        <f t="shared" si="13"/>
        <v>85.6</v>
      </c>
      <c r="G127" s="77"/>
      <c r="H127" s="23"/>
      <c r="I127" s="23"/>
      <c r="J127" s="23"/>
      <c r="K127" s="23"/>
      <c r="L127" s="23"/>
      <c r="M127" s="23"/>
      <c r="N127" s="77"/>
      <c r="O127" s="23"/>
      <c r="P127" s="23"/>
      <c r="Q127" s="23"/>
      <c r="R127" s="77"/>
      <c r="S127" s="77">
        <v>83.6</v>
      </c>
      <c r="T127" s="78">
        <v>2</v>
      </c>
      <c r="U127" s="78"/>
    </row>
    <row r="128" spans="1:21" s="61" customFormat="1" ht="16.5" customHeight="1">
      <c r="A128" s="238"/>
      <c r="B128" s="239"/>
      <c r="C128" s="74" t="s">
        <v>258</v>
      </c>
      <c r="D128" s="75">
        <v>890</v>
      </c>
      <c r="E128" s="76" t="s">
        <v>38</v>
      </c>
      <c r="F128" s="59">
        <f t="shared" si="13"/>
        <v>31</v>
      </c>
      <c r="G128" s="77"/>
      <c r="H128" s="23"/>
      <c r="I128" s="23"/>
      <c r="J128" s="23"/>
      <c r="K128" s="23"/>
      <c r="L128" s="23"/>
      <c r="M128" s="23"/>
      <c r="N128" s="77"/>
      <c r="O128" s="23"/>
      <c r="P128" s="23"/>
      <c r="Q128" s="23"/>
      <c r="R128" s="77"/>
      <c r="S128" s="77"/>
      <c r="T128" s="78">
        <v>2</v>
      </c>
      <c r="U128" s="78">
        <v>29</v>
      </c>
    </row>
    <row r="129" spans="1:21" s="61" customFormat="1">
      <c r="A129" s="54">
        <v>26</v>
      </c>
      <c r="B129" s="79" t="s">
        <v>259</v>
      </c>
      <c r="C129" s="55" t="s">
        <v>259</v>
      </c>
      <c r="D129" s="63">
        <v>550</v>
      </c>
      <c r="E129" s="64" t="s">
        <v>260</v>
      </c>
      <c r="F129" s="59">
        <f t="shared" si="13"/>
        <v>56.859000000000002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59"/>
      <c r="U129" s="23">
        <v>56.859000000000002</v>
      </c>
    </row>
    <row r="130" spans="1:21" s="61" customFormat="1">
      <c r="A130" s="238">
        <v>27</v>
      </c>
      <c r="B130" s="253" t="s">
        <v>261</v>
      </c>
      <c r="C130" s="55" t="s">
        <v>262</v>
      </c>
      <c r="D130" s="63">
        <v>500</v>
      </c>
      <c r="E130" s="64" t="s">
        <v>173</v>
      </c>
      <c r="F130" s="59">
        <f t="shared" si="13"/>
        <v>80</v>
      </c>
      <c r="G130" s="23"/>
      <c r="H130" s="23"/>
      <c r="I130" s="23">
        <v>2</v>
      </c>
      <c r="J130" s="23">
        <v>3</v>
      </c>
      <c r="K130" s="23"/>
      <c r="L130" s="23">
        <v>8</v>
      </c>
      <c r="M130" s="23"/>
      <c r="N130" s="23">
        <v>16</v>
      </c>
      <c r="O130" s="23">
        <v>2</v>
      </c>
      <c r="P130" s="23">
        <v>27.5</v>
      </c>
      <c r="Q130" s="23"/>
      <c r="R130" s="23">
        <v>4</v>
      </c>
      <c r="S130" s="23"/>
      <c r="T130" s="59">
        <v>8</v>
      </c>
      <c r="U130" s="23">
        <v>9.5</v>
      </c>
    </row>
    <row r="131" spans="1:21" s="61" customFormat="1" ht="25.5">
      <c r="A131" s="238"/>
      <c r="B131" s="254"/>
      <c r="C131" s="55" t="s">
        <v>263</v>
      </c>
      <c r="D131" s="63">
        <v>920</v>
      </c>
      <c r="E131" s="64" t="s">
        <v>38</v>
      </c>
      <c r="F131" s="59">
        <f t="shared" si="13"/>
        <v>34.04</v>
      </c>
      <c r="G131" s="23"/>
      <c r="H131" s="23"/>
      <c r="I131" s="23">
        <v>19</v>
      </c>
      <c r="J131" s="23"/>
      <c r="K131" s="23"/>
      <c r="L131" s="23"/>
      <c r="M131" s="23"/>
      <c r="N131" s="23">
        <v>12</v>
      </c>
      <c r="O131" s="23"/>
      <c r="P131" s="23"/>
      <c r="Q131" s="23"/>
      <c r="R131" s="23"/>
      <c r="S131" s="23"/>
      <c r="T131" s="59">
        <v>0.04</v>
      </c>
      <c r="U131" s="23">
        <v>3</v>
      </c>
    </row>
    <row r="132" spans="1:21" s="61" customFormat="1" ht="17.25" customHeight="1">
      <c r="A132" s="54">
        <v>28</v>
      </c>
      <c r="B132" s="55" t="s">
        <v>264</v>
      </c>
      <c r="C132" s="55" t="s">
        <v>265</v>
      </c>
      <c r="D132" s="63">
        <v>140</v>
      </c>
      <c r="E132" s="64" t="s">
        <v>139</v>
      </c>
      <c r="F132" s="59">
        <f t="shared" si="13"/>
        <v>131.19999999999999</v>
      </c>
      <c r="G132" s="23"/>
      <c r="H132" s="23"/>
      <c r="I132" s="23">
        <v>8</v>
      </c>
      <c r="J132" s="23"/>
      <c r="K132" s="23">
        <v>55</v>
      </c>
      <c r="L132" s="23"/>
      <c r="M132" s="23">
        <v>6</v>
      </c>
      <c r="N132" s="23">
        <v>37</v>
      </c>
      <c r="O132" s="23">
        <v>0.2</v>
      </c>
      <c r="P132" s="23">
        <v>3</v>
      </c>
      <c r="Q132" s="23">
        <v>18</v>
      </c>
      <c r="R132" s="23"/>
      <c r="S132" s="23"/>
      <c r="T132" s="59">
        <v>4</v>
      </c>
      <c r="U132" s="23"/>
    </row>
    <row r="133" spans="1:21" s="61" customFormat="1" ht="16.5" customHeight="1">
      <c r="A133" s="238">
        <v>29</v>
      </c>
      <c r="B133" s="239" t="s">
        <v>266</v>
      </c>
      <c r="C133" s="55" t="s">
        <v>267</v>
      </c>
      <c r="D133" s="63">
        <v>500</v>
      </c>
      <c r="E133" s="64" t="s">
        <v>268</v>
      </c>
      <c r="F133" s="59">
        <f t="shared" si="13"/>
        <v>12.3</v>
      </c>
      <c r="G133" s="23"/>
      <c r="H133" s="23"/>
      <c r="I133" s="23"/>
      <c r="J133" s="23">
        <v>1</v>
      </c>
      <c r="K133" s="23"/>
      <c r="L133" s="23"/>
      <c r="M133" s="23"/>
      <c r="N133" s="23">
        <v>4.3</v>
      </c>
      <c r="O133" s="23"/>
      <c r="P133" s="23"/>
      <c r="Q133" s="23"/>
      <c r="R133" s="23"/>
      <c r="S133" s="23">
        <v>5</v>
      </c>
      <c r="T133" s="59">
        <v>1</v>
      </c>
      <c r="U133" s="23">
        <v>1</v>
      </c>
    </row>
    <row r="134" spans="1:21" s="61" customFormat="1" ht="25.5">
      <c r="A134" s="238"/>
      <c r="B134" s="239"/>
      <c r="C134" s="55" t="s">
        <v>269</v>
      </c>
      <c r="D134" s="63">
        <v>900</v>
      </c>
      <c r="E134" s="64" t="s">
        <v>270</v>
      </c>
      <c r="F134" s="59">
        <f t="shared" si="13"/>
        <v>15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>
        <v>15</v>
      </c>
    </row>
    <row r="135" spans="1:21" s="61" customFormat="1" ht="25.5">
      <c r="A135" s="238"/>
      <c r="B135" s="239"/>
      <c r="C135" s="55" t="s">
        <v>271</v>
      </c>
      <c r="D135" s="63">
        <v>900</v>
      </c>
      <c r="E135" s="64" t="s">
        <v>272</v>
      </c>
      <c r="F135" s="59">
        <f t="shared" si="13"/>
        <v>8</v>
      </c>
      <c r="G135" s="23"/>
      <c r="H135" s="23"/>
      <c r="I135" s="23"/>
      <c r="J135" s="23">
        <v>6.9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59">
        <v>0.1</v>
      </c>
      <c r="U135" s="23">
        <v>1</v>
      </c>
    </row>
    <row r="136" spans="1:21" s="61" customFormat="1">
      <c r="A136" s="54">
        <v>30</v>
      </c>
      <c r="B136" s="55" t="s">
        <v>273</v>
      </c>
      <c r="C136" s="55" t="s">
        <v>274</v>
      </c>
      <c r="D136" s="63">
        <v>720</v>
      </c>
      <c r="E136" s="64" t="s">
        <v>275</v>
      </c>
      <c r="F136" s="59">
        <f t="shared" si="13"/>
        <v>38.6</v>
      </c>
      <c r="G136" s="80"/>
      <c r="H136" s="80"/>
      <c r="I136" s="80"/>
      <c r="J136" s="80">
        <v>19.399999999999999</v>
      </c>
      <c r="K136" s="80"/>
      <c r="L136" s="80"/>
      <c r="M136" s="80"/>
      <c r="N136" s="80"/>
      <c r="O136" s="80"/>
      <c r="P136" s="80"/>
      <c r="Q136" s="80"/>
      <c r="R136" s="80"/>
      <c r="S136" s="80"/>
      <c r="T136" s="81">
        <v>2.1</v>
      </c>
      <c r="U136" s="80">
        <v>17.100000000000001</v>
      </c>
    </row>
    <row r="137" spans="1:21" s="61" customFormat="1" ht="26.25" thickBot="1">
      <c r="A137" s="54">
        <v>31</v>
      </c>
      <c r="B137" s="55" t="s">
        <v>276</v>
      </c>
      <c r="C137" s="55" t="s">
        <v>277</v>
      </c>
      <c r="D137" s="63">
        <v>1600</v>
      </c>
      <c r="E137" s="64" t="s">
        <v>278</v>
      </c>
      <c r="F137" s="59">
        <f t="shared" si="13"/>
        <v>18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>
        <v>5.5</v>
      </c>
      <c r="S137" s="23"/>
      <c r="T137" s="59">
        <v>0.5</v>
      </c>
      <c r="U137" s="23">
        <v>12</v>
      </c>
    </row>
    <row r="138" spans="1:21" s="7" customFormat="1" ht="14.25" customHeight="1" thickBot="1">
      <c r="A138" s="240" t="s">
        <v>283</v>
      </c>
      <c r="B138" s="240"/>
      <c r="C138" s="240"/>
      <c r="D138" s="240"/>
      <c r="E138" s="240"/>
      <c r="F138" s="17">
        <f>SUM(F81:F137)</f>
        <v>2782.7139999999999</v>
      </c>
      <c r="G138" s="17">
        <f t="shared" ref="G138:U138" si="14">SUM(G81:G137)</f>
        <v>78.5</v>
      </c>
      <c r="H138" s="17">
        <f t="shared" si="14"/>
        <v>13.8</v>
      </c>
      <c r="I138" s="17">
        <f t="shared" si="14"/>
        <v>197.49999999999997</v>
      </c>
      <c r="J138" s="17">
        <f t="shared" si="14"/>
        <v>58.5</v>
      </c>
      <c r="K138" s="17">
        <f t="shared" si="14"/>
        <v>87</v>
      </c>
      <c r="L138" s="17">
        <f t="shared" si="14"/>
        <v>8.8000000000000007</v>
      </c>
      <c r="M138" s="17">
        <f t="shared" si="14"/>
        <v>47.2</v>
      </c>
      <c r="N138" s="17">
        <f t="shared" si="14"/>
        <v>382.65</v>
      </c>
      <c r="O138" s="17">
        <f t="shared" si="14"/>
        <v>3.5500000000000003</v>
      </c>
      <c r="P138" s="17">
        <f t="shared" si="14"/>
        <v>54.5</v>
      </c>
      <c r="Q138" s="17">
        <f t="shared" si="14"/>
        <v>35</v>
      </c>
      <c r="R138" s="17">
        <f t="shared" si="14"/>
        <v>85.5</v>
      </c>
      <c r="S138" s="17">
        <f t="shared" si="14"/>
        <v>429.20000000000005</v>
      </c>
      <c r="T138" s="17">
        <f t="shared" si="14"/>
        <v>92.307000000000002</v>
      </c>
      <c r="U138" s="18">
        <f t="shared" si="14"/>
        <v>1208.7069999999999</v>
      </c>
    </row>
    <row r="139" spans="1:21" s="7" customFormat="1" ht="15" thickBot="1">
      <c r="A139" s="236" t="s">
        <v>91</v>
      </c>
      <c r="B139" s="237"/>
      <c r="C139" s="237"/>
      <c r="D139" s="237"/>
      <c r="E139" s="237"/>
      <c r="F139" s="19">
        <v>99.997076695877382</v>
      </c>
      <c r="G139" s="19">
        <f>G138/F138*100</f>
        <v>2.8209869932734737</v>
      </c>
      <c r="H139" s="19">
        <f>H138/F138*100</f>
        <v>0.49591873257546415</v>
      </c>
      <c r="I139" s="19">
        <f>I138/F138*100</f>
        <v>7.0973876582358084</v>
      </c>
      <c r="J139" s="19">
        <f>J138/F138*100</f>
        <v>2.1022641924394674</v>
      </c>
      <c r="K139" s="19">
        <f>K138/F138*100</f>
        <v>3.126444183627926</v>
      </c>
      <c r="L139" s="19">
        <f>L138/F138*100</f>
        <v>0.31623803236696263</v>
      </c>
      <c r="M139" s="19">
        <f>M138/F138*100</f>
        <v>1.6961858099682541</v>
      </c>
      <c r="N139" s="19">
        <f>N138/F138*100</f>
        <v>13.750963986956618</v>
      </c>
      <c r="O139" s="19">
        <f>O138/F138*100</f>
        <v>0.12757329714803606</v>
      </c>
      <c r="P139" s="19">
        <f>P138/F138*100</f>
        <v>1.9585196322726661</v>
      </c>
      <c r="Q139" s="19">
        <f>Q138/F138*100</f>
        <v>1.2577649014595105</v>
      </c>
      <c r="R139" s="19">
        <f>R138/F138*100</f>
        <v>3.0725399735653753</v>
      </c>
      <c r="S139" s="19">
        <f>S138/F138*100</f>
        <v>15.423791305897769</v>
      </c>
      <c r="T139" s="19">
        <f>T138/F138*100</f>
        <v>3.3171572788292294</v>
      </c>
      <c r="U139" s="20">
        <f>U138/F138*100</f>
        <v>43.436264021383437</v>
      </c>
    </row>
    <row r="140" spans="1:21" s="90" customFormat="1" ht="20.25" customHeight="1">
      <c r="A140" s="251">
        <v>1</v>
      </c>
      <c r="B140" s="251" t="s">
        <v>284</v>
      </c>
      <c r="C140" s="96" t="s">
        <v>285</v>
      </c>
      <c r="D140" s="97">
        <v>200</v>
      </c>
      <c r="E140" s="97" t="s">
        <v>286</v>
      </c>
      <c r="F140" s="98">
        <f>SUM(G140:U140)</f>
        <v>280.73</v>
      </c>
      <c r="G140" s="99">
        <v>0.14199999999999999</v>
      </c>
      <c r="H140" s="99">
        <v>1.2</v>
      </c>
      <c r="I140" s="99"/>
      <c r="J140" s="99"/>
      <c r="K140" s="99">
        <v>19</v>
      </c>
      <c r="L140" s="99">
        <v>7.0000000000000007E-2</v>
      </c>
      <c r="M140" s="99">
        <v>18</v>
      </c>
      <c r="N140" s="99">
        <v>67.09</v>
      </c>
      <c r="O140" s="99"/>
      <c r="P140" s="99">
        <v>29.6</v>
      </c>
      <c r="Q140" s="99">
        <v>40</v>
      </c>
      <c r="R140" s="99"/>
      <c r="S140" s="99"/>
      <c r="T140" s="99">
        <v>6.5000000000000002E-2</v>
      </c>
      <c r="U140" s="100">
        <v>105.563</v>
      </c>
    </row>
    <row r="141" spans="1:21" s="90" customFormat="1" ht="25.5">
      <c r="A141" s="252">
        <v>2</v>
      </c>
      <c r="B141" s="252"/>
      <c r="C141" s="32" t="s">
        <v>287</v>
      </c>
      <c r="D141" s="101">
        <v>550</v>
      </c>
      <c r="E141" s="101" t="s">
        <v>288</v>
      </c>
      <c r="F141" s="102">
        <f t="shared" ref="F141:F173" si="15">SUM(G141:U141)</f>
        <v>18.466999999999999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>
        <v>10</v>
      </c>
      <c r="R141" s="103"/>
      <c r="S141" s="103"/>
      <c r="T141" s="103"/>
      <c r="U141" s="104">
        <v>8.4670000000000005</v>
      </c>
    </row>
    <row r="142" spans="1:21" s="90" customFormat="1" ht="25.5">
      <c r="A142" s="105">
        <v>2</v>
      </c>
      <c r="B142" s="105" t="s">
        <v>289</v>
      </c>
      <c r="C142" s="32" t="s">
        <v>290</v>
      </c>
      <c r="D142" s="101">
        <v>350</v>
      </c>
      <c r="E142" s="101" t="s">
        <v>291</v>
      </c>
      <c r="F142" s="102">
        <f t="shared" si="15"/>
        <v>70.024000000000001</v>
      </c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>
        <v>62</v>
      </c>
      <c r="T142" s="106"/>
      <c r="U142" s="107">
        <v>8.0239999999999991</v>
      </c>
    </row>
    <row r="143" spans="1:21" s="90" customFormat="1" ht="30.75" customHeight="1">
      <c r="A143" s="264">
        <v>3</v>
      </c>
      <c r="B143" s="264" t="s">
        <v>292</v>
      </c>
      <c r="C143" s="32" t="s">
        <v>293</v>
      </c>
      <c r="D143" s="101">
        <v>800</v>
      </c>
      <c r="E143" s="101" t="s">
        <v>294</v>
      </c>
      <c r="F143" s="102">
        <f t="shared" si="15"/>
        <v>60.317000000000007</v>
      </c>
      <c r="G143" s="108"/>
      <c r="H143" s="108"/>
      <c r="I143" s="108">
        <v>15.2</v>
      </c>
      <c r="J143" s="108">
        <v>14.5</v>
      </c>
      <c r="K143" s="108"/>
      <c r="L143" s="108"/>
      <c r="M143" s="108"/>
      <c r="N143" s="108">
        <v>4</v>
      </c>
      <c r="O143" s="108"/>
      <c r="P143" s="108"/>
      <c r="Q143" s="108"/>
      <c r="R143" s="108">
        <v>4</v>
      </c>
      <c r="S143" s="108">
        <v>3.2</v>
      </c>
      <c r="T143" s="108">
        <v>6.4</v>
      </c>
      <c r="U143" s="109">
        <v>13.016999999999999</v>
      </c>
    </row>
    <row r="144" spans="1:21" s="90" customFormat="1" ht="21" customHeight="1">
      <c r="A144" s="264">
        <v>5</v>
      </c>
      <c r="B144" s="264"/>
      <c r="C144" s="32" t="s">
        <v>295</v>
      </c>
      <c r="D144" s="101"/>
      <c r="E144" s="101" t="s">
        <v>296</v>
      </c>
      <c r="F144" s="102">
        <f t="shared" si="15"/>
        <v>41.189</v>
      </c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7">
        <v>41.189</v>
      </c>
    </row>
    <row r="145" spans="1:21" s="90" customFormat="1" ht="26.25" customHeight="1">
      <c r="A145" s="264">
        <v>4</v>
      </c>
      <c r="B145" s="264" t="s">
        <v>297</v>
      </c>
      <c r="C145" s="32" t="s">
        <v>298</v>
      </c>
      <c r="D145" s="101">
        <v>500</v>
      </c>
      <c r="E145" s="101" t="s">
        <v>168</v>
      </c>
      <c r="F145" s="102">
        <f t="shared" si="15"/>
        <v>87.778999999999996</v>
      </c>
      <c r="G145" s="110"/>
      <c r="H145" s="110"/>
      <c r="I145" s="110">
        <v>4</v>
      </c>
      <c r="J145" s="110"/>
      <c r="K145" s="110"/>
      <c r="L145" s="110"/>
      <c r="M145" s="110"/>
      <c r="N145" s="110">
        <v>7</v>
      </c>
      <c r="O145" s="110"/>
      <c r="P145" s="110"/>
      <c r="Q145" s="110"/>
      <c r="R145" s="110"/>
      <c r="S145" s="110"/>
      <c r="T145" s="110">
        <v>0.1</v>
      </c>
      <c r="U145" s="111">
        <v>76.679000000000002</v>
      </c>
    </row>
    <row r="146" spans="1:21" s="90" customFormat="1" ht="30" customHeight="1">
      <c r="A146" s="264">
        <v>7</v>
      </c>
      <c r="B146" s="264"/>
      <c r="C146" s="32" t="s">
        <v>299</v>
      </c>
      <c r="D146" s="101">
        <v>160</v>
      </c>
      <c r="E146" s="101" t="s">
        <v>300</v>
      </c>
      <c r="F146" s="102">
        <f t="shared" si="15"/>
        <v>126.14600000000002</v>
      </c>
      <c r="G146" s="110">
        <v>2</v>
      </c>
      <c r="H146" s="110"/>
      <c r="I146" s="110">
        <v>29</v>
      </c>
      <c r="J146" s="110"/>
      <c r="K146" s="110"/>
      <c r="L146" s="110"/>
      <c r="M146" s="110"/>
      <c r="N146" s="110">
        <v>46</v>
      </c>
      <c r="O146" s="110"/>
      <c r="P146" s="110"/>
      <c r="Q146" s="110"/>
      <c r="R146" s="110"/>
      <c r="S146" s="110"/>
      <c r="T146" s="110">
        <v>4.1500000000000004</v>
      </c>
      <c r="U146" s="111">
        <v>44.996000000000002</v>
      </c>
    </row>
    <row r="147" spans="1:21" s="90" customFormat="1" ht="45" customHeight="1">
      <c r="A147" s="264">
        <v>5</v>
      </c>
      <c r="B147" s="264" t="s">
        <v>301</v>
      </c>
      <c r="C147" s="32" t="s">
        <v>302</v>
      </c>
      <c r="D147" s="101">
        <v>150</v>
      </c>
      <c r="E147" s="101" t="s">
        <v>139</v>
      </c>
      <c r="F147" s="102">
        <f t="shared" si="15"/>
        <v>142.602</v>
      </c>
      <c r="G147" s="108"/>
      <c r="H147" s="108"/>
      <c r="I147" s="108"/>
      <c r="J147" s="108"/>
      <c r="K147" s="108"/>
      <c r="L147" s="108"/>
      <c r="M147" s="108"/>
      <c r="N147" s="108">
        <v>20</v>
      </c>
      <c r="O147" s="108"/>
      <c r="P147" s="108">
        <v>48</v>
      </c>
      <c r="Q147" s="108"/>
      <c r="R147" s="108"/>
      <c r="S147" s="108"/>
      <c r="T147" s="108">
        <v>1</v>
      </c>
      <c r="U147" s="109">
        <v>73.602000000000004</v>
      </c>
    </row>
    <row r="148" spans="1:21" s="90" customFormat="1" ht="36" customHeight="1">
      <c r="A148" s="264">
        <v>9</v>
      </c>
      <c r="B148" s="264"/>
      <c r="C148" s="32" t="s">
        <v>303</v>
      </c>
      <c r="D148" s="101">
        <v>400</v>
      </c>
      <c r="E148" s="101" t="s">
        <v>304</v>
      </c>
      <c r="F148" s="102">
        <f t="shared" si="15"/>
        <v>27</v>
      </c>
      <c r="G148" s="112"/>
      <c r="H148" s="112"/>
      <c r="I148" s="112"/>
      <c r="J148" s="112"/>
      <c r="K148" s="112"/>
      <c r="L148" s="112"/>
      <c r="M148" s="112"/>
      <c r="N148" s="112"/>
      <c r="O148" s="112"/>
      <c r="P148" s="113">
        <v>22</v>
      </c>
      <c r="Q148" s="113"/>
      <c r="R148" s="113"/>
      <c r="S148" s="113"/>
      <c r="T148" s="113"/>
      <c r="U148" s="114">
        <v>5</v>
      </c>
    </row>
    <row r="149" spans="1:21" s="91" customFormat="1" ht="45" customHeight="1">
      <c r="A149" s="115">
        <v>6</v>
      </c>
      <c r="B149" s="115" t="s">
        <v>305</v>
      </c>
      <c r="C149" s="32" t="s">
        <v>306</v>
      </c>
      <c r="D149" s="32">
        <v>350</v>
      </c>
      <c r="E149" s="32" t="s">
        <v>307</v>
      </c>
      <c r="F149" s="102">
        <f t="shared" si="15"/>
        <v>28.579000000000001</v>
      </c>
      <c r="G149" s="116"/>
      <c r="H149" s="116"/>
      <c r="I149" s="116">
        <v>1</v>
      </c>
      <c r="J149" s="116"/>
      <c r="K149" s="116"/>
      <c r="L149" s="116"/>
      <c r="M149" s="116"/>
      <c r="N149" s="116">
        <v>1.5</v>
      </c>
      <c r="O149" s="116">
        <v>0.20799999999999999</v>
      </c>
      <c r="P149" s="116"/>
      <c r="Q149" s="116"/>
      <c r="R149" s="116">
        <v>1.3</v>
      </c>
      <c r="S149" s="116">
        <v>15.8</v>
      </c>
      <c r="T149" s="116">
        <v>0.84</v>
      </c>
      <c r="U149" s="117">
        <v>7.931</v>
      </c>
    </row>
    <row r="150" spans="1:21" s="90" customFormat="1" ht="25.5">
      <c r="A150" s="105">
        <v>7</v>
      </c>
      <c r="B150" s="105" t="s">
        <v>354</v>
      </c>
      <c r="C150" s="32" t="s">
        <v>308</v>
      </c>
      <c r="D150" s="101">
        <v>1550</v>
      </c>
      <c r="E150" s="101" t="s">
        <v>272</v>
      </c>
      <c r="F150" s="102">
        <f t="shared" si="15"/>
        <v>22.312000000000001</v>
      </c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>
        <v>22.312000000000001</v>
      </c>
      <c r="R150" s="106"/>
      <c r="S150" s="106"/>
      <c r="T150" s="106"/>
      <c r="U150" s="107"/>
    </row>
    <row r="151" spans="1:21" s="92" customFormat="1" ht="45" customHeight="1">
      <c r="A151" s="105">
        <v>8</v>
      </c>
      <c r="B151" s="105" t="s">
        <v>309</v>
      </c>
      <c r="C151" s="32" t="s">
        <v>310</v>
      </c>
      <c r="D151" s="101">
        <v>800</v>
      </c>
      <c r="E151" s="101" t="s">
        <v>272</v>
      </c>
      <c r="F151" s="102">
        <f t="shared" si="15"/>
        <v>24.622</v>
      </c>
      <c r="G151" s="116">
        <v>3</v>
      </c>
      <c r="H151" s="116"/>
      <c r="I151" s="116"/>
      <c r="J151" s="116"/>
      <c r="K151" s="116"/>
      <c r="L151" s="116"/>
      <c r="M151" s="116"/>
      <c r="N151" s="116">
        <v>4</v>
      </c>
      <c r="O151" s="116"/>
      <c r="P151" s="116"/>
      <c r="Q151" s="116"/>
      <c r="R151" s="116">
        <v>1</v>
      </c>
      <c r="S151" s="116">
        <v>5</v>
      </c>
      <c r="T151" s="116">
        <v>1</v>
      </c>
      <c r="U151" s="117">
        <v>10.622</v>
      </c>
    </row>
    <row r="152" spans="1:21" s="90" customFormat="1" ht="30" customHeight="1">
      <c r="A152" s="115">
        <v>9</v>
      </c>
      <c r="B152" s="115" t="s">
        <v>311</v>
      </c>
      <c r="C152" s="32" t="s">
        <v>312</v>
      </c>
      <c r="D152" s="101">
        <v>1300</v>
      </c>
      <c r="E152" s="101" t="s">
        <v>313</v>
      </c>
      <c r="F152" s="102">
        <f t="shared" si="15"/>
        <v>31.715999999999998</v>
      </c>
      <c r="G152" s="118"/>
      <c r="H152" s="118"/>
      <c r="I152" s="118"/>
      <c r="J152" s="118">
        <v>5.8159999999999998</v>
      </c>
      <c r="K152" s="118"/>
      <c r="L152" s="118"/>
      <c r="M152" s="118"/>
      <c r="N152" s="118">
        <v>2</v>
      </c>
      <c r="O152" s="118"/>
      <c r="P152" s="118"/>
      <c r="Q152" s="118"/>
      <c r="R152" s="118"/>
      <c r="S152" s="118"/>
      <c r="T152" s="118"/>
      <c r="U152" s="119">
        <v>23.9</v>
      </c>
    </row>
    <row r="153" spans="1:21" s="93" customFormat="1" ht="33.75" customHeight="1">
      <c r="A153" s="264">
        <v>10</v>
      </c>
      <c r="B153" s="264" t="s">
        <v>314</v>
      </c>
      <c r="C153" s="32" t="s">
        <v>315</v>
      </c>
      <c r="D153" s="101">
        <v>400</v>
      </c>
      <c r="E153" s="101" t="s">
        <v>316</v>
      </c>
      <c r="F153" s="102">
        <f t="shared" si="15"/>
        <v>141.83799999999999</v>
      </c>
      <c r="G153" s="118">
        <v>2.4689999999999999</v>
      </c>
      <c r="H153" s="118"/>
      <c r="I153" s="118">
        <v>12</v>
      </c>
      <c r="J153" s="118"/>
      <c r="K153" s="118"/>
      <c r="L153" s="118"/>
      <c r="M153" s="118"/>
      <c r="N153" s="118">
        <v>13</v>
      </c>
      <c r="O153" s="118"/>
      <c r="P153" s="118"/>
      <c r="Q153" s="118"/>
      <c r="R153" s="118">
        <v>20</v>
      </c>
      <c r="S153" s="118"/>
      <c r="T153" s="118">
        <v>3.68</v>
      </c>
      <c r="U153" s="119">
        <v>90.688999999999993</v>
      </c>
    </row>
    <row r="154" spans="1:21" s="8" customFormat="1" ht="28.5" customHeight="1">
      <c r="A154" s="264">
        <v>15</v>
      </c>
      <c r="B154" s="264"/>
      <c r="C154" s="32" t="s">
        <v>317</v>
      </c>
      <c r="D154" s="120">
        <v>200</v>
      </c>
      <c r="E154" s="120" t="s">
        <v>139</v>
      </c>
      <c r="F154" s="102">
        <f t="shared" si="15"/>
        <v>153.53399999999999</v>
      </c>
      <c r="G154" s="121"/>
      <c r="H154" s="121" t="s">
        <v>318</v>
      </c>
      <c r="I154" s="121" t="s">
        <v>318</v>
      </c>
      <c r="J154" s="121" t="s">
        <v>318</v>
      </c>
      <c r="K154" s="121">
        <v>25.8</v>
      </c>
      <c r="L154" s="121"/>
      <c r="M154" s="121">
        <v>3.5</v>
      </c>
      <c r="N154" s="121">
        <v>72.3</v>
      </c>
      <c r="O154" s="121"/>
      <c r="P154" s="121">
        <v>34</v>
      </c>
      <c r="Q154" s="121"/>
      <c r="R154" s="121">
        <v>1</v>
      </c>
      <c r="S154" s="121"/>
      <c r="T154" s="121">
        <v>0.2</v>
      </c>
      <c r="U154" s="122">
        <v>16.733999999999998</v>
      </c>
    </row>
    <row r="155" spans="1:21" s="8" customFormat="1" ht="24" customHeight="1">
      <c r="A155" s="264">
        <v>16</v>
      </c>
      <c r="B155" s="264"/>
      <c r="C155" s="32" t="s">
        <v>319</v>
      </c>
      <c r="D155" s="120">
        <v>200</v>
      </c>
      <c r="E155" s="120" t="s">
        <v>139</v>
      </c>
      <c r="F155" s="102">
        <f t="shared" si="15"/>
        <v>302.43299999999999</v>
      </c>
      <c r="G155" s="121"/>
      <c r="H155" s="121"/>
      <c r="I155" s="121"/>
      <c r="J155" s="121"/>
      <c r="K155" s="121"/>
      <c r="L155" s="121"/>
      <c r="M155" s="121">
        <v>155.6</v>
      </c>
      <c r="N155" s="121">
        <v>60.6</v>
      </c>
      <c r="O155" s="121"/>
      <c r="P155" s="121">
        <v>7.7</v>
      </c>
      <c r="Q155" s="121">
        <v>15</v>
      </c>
      <c r="R155" s="121">
        <v>6</v>
      </c>
      <c r="S155" s="121"/>
      <c r="T155" s="121">
        <v>1.2</v>
      </c>
      <c r="U155" s="122">
        <v>56.332999999999998</v>
      </c>
    </row>
    <row r="156" spans="1:21" s="90" customFormat="1" ht="45.75" customHeight="1">
      <c r="A156" s="123">
        <v>11</v>
      </c>
      <c r="B156" s="123" t="s">
        <v>320</v>
      </c>
      <c r="C156" s="124" t="s">
        <v>321</v>
      </c>
      <c r="D156" s="125">
        <v>450</v>
      </c>
      <c r="E156" s="101" t="s">
        <v>272</v>
      </c>
      <c r="F156" s="102">
        <f t="shared" si="15"/>
        <v>71.938000000000002</v>
      </c>
      <c r="G156" s="118"/>
      <c r="H156" s="118"/>
      <c r="I156" s="118"/>
      <c r="J156" s="118">
        <v>1.6</v>
      </c>
      <c r="K156" s="118"/>
      <c r="L156" s="118"/>
      <c r="M156" s="118">
        <v>4</v>
      </c>
      <c r="N156" s="118">
        <v>3.5</v>
      </c>
      <c r="O156" s="118"/>
      <c r="P156" s="118">
        <v>20</v>
      </c>
      <c r="Q156" s="118"/>
      <c r="R156" s="118"/>
      <c r="S156" s="118"/>
      <c r="T156" s="118">
        <v>0.5</v>
      </c>
      <c r="U156" s="119">
        <v>42.338000000000001</v>
      </c>
    </row>
    <row r="157" spans="1:21" s="90" customFormat="1" ht="63.75" customHeight="1">
      <c r="A157" s="264">
        <v>12</v>
      </c>
      <c r="B157" s="264" t="s">
        <v>322</v>
      </c>
      <c r="C157" s="32" t="s">
        <v>323</v>
      </c>
      <c r="D157" s="101">
        <v>1450</v>
      </c>
      <c r="E157" s="101" t="s">
        <v>272</v>
      </c>
      <c r="F157" s="102">
        <f t="shared" si="15"/>
        <v>115.453</v>
      </c>
      <c r="G157" s="113">
        <v>1.4</v>
      </c>
      <c r="H157" s="113">
        <v>0.2</v>
      </c>
      <c r="I157" s="113"/>
      <c r="J157" s="113">
        <v>11</v>
      </c>
      <c r="K157" s="113"/>
      <c r="L157" s="113"/>
      <c r="M157" s="113"/>
      <c r="N157" s="113">
        <v>40.4</v>
      </c>
      <c r="O157" s="113"/>
      <c r="P157" s="113"/>
      <c r="Q157" s="113"/>
      <c r="R157" s="113"/>
      <c r="S157" s="113">
        <v>3</v>
      </c>
      <c r="T157" s="113">
        <v>4</v>
      </c>
      <c r="U157" s="114">
        <v>55.453000000000003</v>
      </c>
    </row>
    <row r="158" spans="1:21" s="90" customFormat="1" ht="18.75" customHeight="1">
      <c r="A158" s="264">
        <v>19</v>
      </c>
      <c r="B158" s="264"/>
      <c r="C158" s="32" t="s">
        <v>324</v>
      </c>
      <c r="D158" s="101"/>
      <c r="E158" s="101" t="s">
        <v>325</v>
      </c>
      <c r="F158" s="102">
        <f t="shared" si="15"/>
        <v>8.2490000000000006</v>
      </c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7">
        <v>8.2490000000000006</v>
      </c>
    </row>
    <row r="159" spans="1:21" s="90" customFormat="1" ht="60" customHeight="1">
      <c r="A159" s="264">
        <v>13</v>
      </c>
      <c r="B159" s="264" t="s">
        <v>326</v>
      </c>
      <c r="C159" s="32" t="s">
        <v>327</v>
      </c>
      <c r="D159" s="101">
        <v>1050</v>
      </c>
      <c r="E159" s="101" t="s">
        <v>272</v>
      </c>
      <c r="F159" s="102">
        <f t="shared" si="15"/>
        <v>40.117000000000004</v>
      </c>
      <c r="G159" s="116">
        <v>0.7</v>
      </c>
      <c r="H159" s="116">
        <v>0.7</v>
      </c>
      <c r="I159" s="116">
        <v>5.2</v>
      </c>
      <c r="J159" s="116">
        <v>18</v>
      </c>
      <c r="K159" s="116"/>
      <c r="L159" s="116"/>
      <c r="M159" s="116"/>
      <c r="N159" s="116">
        <v>2.2999999999999998</v>
      </c>
      <c r="O159" s="116"/>
      <c r="P159" s="116"/>
      <c r="Q159" s="116"/>
      <c r="R159" s="116"/>
      <c r="S159" s="116"/>
      <c r="T159" s="116">
        <v>2</v>
      </c>
      <c r="U159" s="117">
        <v>11.217000000000001</v>
      </c>
    </row>
    <row r="160" spans="1:21" s="90" customFormat="1" ht="27" customHeight="1">
      <c r="A160" s="264">
        <v>21</v>
      </c>
      <c r="B160" s="264"/>
      <c r="C160" s="32" t="s">
        <v>328</v>
      </c>
      <c r="D160" s="101">
        <v>950</v>
      </c>
      <c r="E160" s="101" t="s">
        <v>272</v>
      </c>
      <c r="F160" s="102">
        <f t="shared" si="15"/>
        <v>22.332000000000001</v>
      </c>
      <c r="G160" s="116"/>
      <c r="H160" s="116"/>
      <c r="I160" s="116"/>
      <c r="J160" s="116"/>
      <c r="K160" s="116"/>
      <c r="L160" s="116"/>
      <c r="M160" s="116"/>
      <c r="N160" s="116">
        <v>5.9</v>
      </c>
      <c r="O160" s="116"/>
      <c r="P160" s="116"/>
      <c r="Q160" s="116"/>
      <c r="R160" s="116"/>
      <c r="S160" s="116"/>
      <c r="T160" s="116">
        <v>2</v>
      </c>
      <c r="U160" s="117">
        <v>14.431999999999999</v>
      </c>
    </row>
    <row r="161" spans="1:21" s="90" customFormat="1" ht="30" customHeight="1">
      <c r="A161" s="105">
        <v>14</v>
      </c>
      <c r="B161" s="105" t="s">
        <v>54</v>
      </c>
      <c r="C161" s="32" t="s">
        <v>329</v>
      </c>
      <c r="D161" s="101">
        <v>1200</v>
      </c>
      <c r="E161" s="101" t="s">
        <v>272</v>
      </c>
      <c r="F161" s="102">
        <f t="shared" si="15"/>
        <v>44.206000000000003</v>
      </c>
      <c r="G161" s="103"/>
      <c r="H161" s="103"/>
      <c r="I161" s="103"/>
      <c r="J161" s="103"/>
      <c r="K161" s="103"/>
      <c r="L161" s="103"/>
      <c r="M161" s="103"/>
      <c r="N161" s="103">
        <v>26</v>
      </c>
      <c r="O161" s="103"/>
      <c r="P161" s="103"/>
      <c r="Q161" s="103"/>
      <c r="R161" s="103"/>
      <c r="S161" s="103"/>
      <c r="T161" s="103">
        <v>2.2000000000000002</v>
      </c>
      <c r="U161" s="104">
        <v>16.006</v>
      </c>
    </row>
    <row r="162" spans="1:21" s="94" customFormat="1" ht="30.75" customHeight="1">
      <c r="A162" s="126">
        <v>15</v>
      </c>
      <c r="B162" s="126" t="s">
        <v>330</v>
      </c>
      <c r="C162" s="32" t="s">
        <v>331</v>
      </c>
      <c r="D162" s="127">
        <v>900</v>
      </c>
      <c r="E162" s="101" t="s">
        <v>272</v>
      </c>
      <c r="F162" s="102">
        <f t="shared" si="15"/>
        <v>10.552000000000001</v>
      </c>
      <c r="G162" s="116">
        <v>2.25</v>
      </c>
      <c r="H162" s="116">
        <v>2.65</v>
      </c>
      <c r="I162" s="116"/>
      <c r="J162" s="116">
        <v>1</v>
      </c>
      <c r="K162" s="116"/>
      <c r="L162" s="116"/>
      <c r="M162" s="116"/>
      <c r="N162" s="116">
        <v>2.2000000000000002</v>
      </c>
      <c r="O162" s="116"/>
      <c r="P162" s="116"/>
      <c r="Q162" s="116"/>
      <c r="R162" s="116"/>
      <c r="S162" s="116"/>
      <c r="T162" s="116">
        <v>1.45</v>
      </c>
      <c r="U162" s="117">
        <v>1.002</v>
      </c>
    </row>
    <row r="163" spans="1:21" s="90" customFormat="1" ht="47.25" customHeight="1">
      <c r="A163" s="105">
        <v>16</v>
      </c>
      <c r="B163" s="105" t="s">
        <v>332</v>
      </c>
      <c r="C163" s="32" t="s">
        <v>333</v>
      </c>
      <c r="D163" s="101">
        <v>1100</v>
      </c>
      <c r="E163" s="101" t="s">
        <v>272</v>
      </c>
      <c r="F163" s="102">
        <f t="shared" si="15"/>
        <v>84.337000000000003</v>
      </c>
      <c r="G163" s="128">
        <v>9</v>
      </c>
      <c r="H163" s="128">
        <v>7</v>
      </c>
      <c r="I163" s="128">
        <v>1.5</v>
      </c>
      <c r="J163" s="128">
        <v>8</v>
      </c>
      <c r="K163" s="118"/>
      <c r="L163" s="128">
        <v>1</v>
      </c>
      <c r="M163" s="118"/>
      <c r="N163" s="128">
        <v>38</v>
      </c>
      <c r="O163" s="118"/>
      <c r="P163" s="118"/>
      <c r="Q163" s="118"/>
      <c r="R163" s="118"/>
      <c r="S163" s="118"/>
      <c r="T163" s="128">
        <v>2</v>
      </c>
      <c r="U163" s="129">
        <v>17.837</v>
      </c>
    </row>
    <row r="164" spans="1:21" s="90" customFormat="1" ht="30" customHeight="1">
      <c r="A164" s="105">
        <v>17</v>
      </c>
      <c r="B164" s="105" t="s">
        <v>334</v>
      </c>
      <c r="C164" s="32" t="s">
        <v>335</v>
      </c>
      <c r="D164" s="101">
        <v>800</v>
      </c>
      <c r="E164" s="101" t="s">
        <v>272</v>
      </c>
      <c r="F164" s="102">
        <f t="shared" si="15"/>
        <v>15.709</v>
      </c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>
        <v>9.0299999999999994</v>
      </c>
      <c r="T164" s="116">
        <v>1</v>
      </c>
      <c r="U164" s="117">
        <v>5.6790000000000003</v>
      </c>
    </row>
    <row r="165" spans="1:21" s="90" customFormat="1" ht="30" customHeight="1">
      <c r="A165" s="105">
        <v>18</v>
      </c>
      <c r="B165" s="105" t="s">
        <v>336</v>
      </c>
      <c r="C165" s="32" t="s">
        <v>337</v>
      </c>
      <c r="D165" s="101">
        <v>450</v>
      </c>
      <c r="E165" s="101" t="s">
        <v>272</v>
      </c>
      <c r="F165" s="102">
        <f t="shared" si="15"/>
        <v>27.325999999999997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>
        <v>0.4</v>
      </c>
      <c r="U165" s="117">
        <v>26.925999999999998</v>
      </c>
    </row>
    <row r="166" spans="1:21" s="90" customFormat="1" ht="46.5" customHeight="1">
      <c r="A166" s="264">
        <v>19</v>
      </c>
      <c r="B166" s="264" t="s">
        <v>338</v>
      </c>
      <c r="C166" s="32" t="s">
        <v>339</v>
      </c>
      <c r="D166" s="101">
        <v>850</v>
      </c>
      <c r="E166" s="101" t="s">
        <v>272</v>
      </c>
      <c r="F166" s="102">
        <f t="shared" si="15"/>
        <v>23.564</v>
      </c>
      <c r="G166" s="108">
        <v>0.05</v>
      </c>
      <c r="H166" s="108"/>
      <c r="I166" s="108"/>
      <c r="J166" s="108">
        <v>3</v>
      </c>
      <c r="K166" s="108"/>
      <c r="L166" s="108"/>
      <c r="M166" s="108"/>
      <c r="N166" s="108"/>
      <c r="O166" s="108"/>
      <c r="P166" s="108"/>
      <c r="Q166" s="108"/>
      <c r="R166" s="108"/>
      <c r="S166" s="108">
        <v>9.9499999999999993</v>
      </c>
      <c r="T166" s="118">
        <v>1</v>
      </c>
      <c r="U166" s="119">
        <v>9.5640000000000001</v>
      </c>
    </row>
    <row r="167" spans="1:21" s="90" customFormat="1" ht="29.25" customHeight="1">
      <c r="A167" s="264">
        <v>28</v>
      </c>
      <c r="B167" s="264"/>
      <c r="C167" s="101" t="s">
        <v>340</v>
      </c>
      <c r="D167" s="101">
        <v>700</v>
      </c>
      <c r="E167" s="101" t="s">
        <v>272</v>
      </c>
      <c r="F167" s="102">
        <f t="shared" si="15"/>
        <v>20.539000000000001</v>
      </c>
      <c r="G167" s="118"/>
      <c r="H167" s="118"/>
      <c r="I167" s="118">
        <v>2.0499999999999998</v>
      </c>
      <c r="J167" s="118">
        <v>10.25</v>
      </c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9">
        <v>8.2390000000000008</v>
      </c>
    </row>
    <row r="168" spans="1:21" s="90" customFormat="1" ht="30" customHeight="1">
      <c r="A168" s="105">
        <v>20</v>
      </c>
      <c r="B168" s="105" t="s">
        <v>341</v>
      </c>
      <c r="C168" s="101" t="s">
        <v>342</v>
      </c>
      <c r="D168" s="101">
        <v>650</v>
      </c>
      <c r="E168" s="101" t="s">
        <v>272</v>
      </c>
      <c r="F168" s="102">
        <f t="shared" si="15"/>
        <v>49.777999999999999</v>
      </c>
      <c r="G168" s="103">
        <v>5</v>
      </c>
      <c r="H168" s="103">
        <v>5</v>
      </c>
      <c r="I168" s="103"/>
      <c r="J168" s="103"/>
      <c r="K168" s="103"/>
      <c r="L168" s="103"/>
      <c r="M168" s="103"/>
      <c r="N168" s="103">
        <v>22</v>
      </c>
      <c r="O168" s="103"/>
      <c r="P168" s="103"/>
      <c r="Q168" s="103"/>
      <c r="R168" s="103"/>
      <c r="S168" s="103"/>
      <c r="T168" s="103"/>
      <c r="U168" s="104">
        <v>17.777999999999999</v>
      </c>
    </row>
    <row r="169" spans="1:21" s="95" customFormat="1" ht="44.25" customHeight="1">
      <c r="A169" s="130">
        <v>21</v>
      </c>
      <c r="B169" s="130" t="s">
        <v>343</v>
      </c>
      <c r="C169" s="124" t="s">
        <v>344</v>
      </c>
      <c r="D169" s="124">
        <v>400</v>
      </c>
      <c r="E169" s="124" t="s">
        <v>272</v>
      </c>
      <c r="F169" s="102">
        <f t="shared" si="15"/>
        <v>24.975999999999999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>
        <v>21.876000000000001</v>
      </c>
      <c r="T169" s="113">
        <v>0.2</v>
      </c>
      <c r="U169" s="114">
        <v>2.9</v>
      </c>
    </row>
    <row r="170" spans="1:21" s="90" customFormat="1" ht="30.75" customHeight="1">
      <c r="A170" s="264">
        <v>22</v>
      </c>
      <c r="B170" s="264" t="s">
        <v>345</v>
      </c>
      <c r="C170" s="131" t="s">
        <v>346</v>
      </c>
      <c r="D170" s="127">
        <v>300</v>
      </c>
      <c r="E170" s="131" t="s">
        <v>268</v>
      </c>
      <c r="F170" s="102">
        <f t="shared" si="15"/>
        <v>201.15700000000001</v>
      </c>
      <c r="G170" s="113">
        <v>0.23</v>
      </c>
      <c r="H170" s="113"/>
      <c r="I170" s="113"/>
      <c r="J170" s="113"/>
      <c r="K170" s="113"/>
      <c r="L170" s="113"/>
      <c r="M170" s="113"/>
      <c r="N170" s="113">
        <v>8</v>
      </c>
      <c r="O170" s="113"/>
      <c r="P170" s="113">
        <v>26.3</v>
      </c>
      <c r="Q170" s="113"/>
      <c r="R170" s="113">
        <v>6</v>
      </c>
      <c r="S170" s="113">
        <v>67.5</v>
      </c>
      <c r="T170" s="113">
        <v>45</v>
      </c>
      <c r="U170" s="114">
        <v>48.127000000000002</v>
      </c>
    </row>
    <row r="171" spans="1:21" s="90" customFormat="1" ht="60" customHeight="1">
      <c r="A171" s="264">
        <v>32</v>
      </c>
      <c r="B171" s="264"/>
      <c r="C171" s="32" t="s">
        <v>347</v>
      </c>
      <c r="D171" s="101">
        <v>600</v>
      </c>
      <c r="E171" s="101" t="s">
        <v>348</v>
      </c>
      <c r="F171" s="102">
        <f t="shared" si="15"/>
        <v>105.553</v>
      </c>
      <c r="G171" s="132"/>
      <c r="H171" s="132"/>
      <c r="I171" s="132">
        <v>2.5499999999999998</v>
      </c>
      <c r="J171" s="132">
        <v>4.59</v>
      </c>
      <c r="K171" s="132"/>
      <c r="L171" s="132"/>
      <c r="M171" s="132"/>
      <c r="N171" s="132">
        <v>2</v>
      </c>
      <c r="O171" s="132"/>
      <c r="P171" s="132"/>
      <c r="Q171" s="132"/>
      <c r="R171" s="132"/>
      <c r="S171" s="132">
        <v>30</v>
      </c>
      <c r="T171" s="132">
        <v>1</v>
      </c>
      <c r="U171" s="133">
        <v>65.412999999999997</v>
      </c>
    </row>
    <row r="172" spans="1:21" s="90" customFormat="1" ht="30" customHeight="1">
      <c r="A172" s="105">
        <v>23</v>
      </c>
      <c r="B172" s="105" t="s">
        <v>349</v>
      </c>
      <c r="C172" s="101" t="s">
        <v>350</v>
      </c>
      <c r="D172" s="101">
        <v>600</v>
      </c>
      <c r="E172" s="101" t="s">
        <v>272</v>
      </c>
      <c r="F172" s="102">
        <f t="shared" si="15"/>
        <v>43.033000000000001</v>
      </c>
      <c r="G172" s="116"/>
      <c r="H172" s="116"/>
      <c r="I172" s="116"/>
      <c r="J172" s="116"/>
      <c r="K172" s="116"/>
      <c r="L172" s="116"/>
      <c r="M172" s="116"/>
      <c r="N172" s="116">
        <v>15</v>
      </c>
      <c r="O172" s="116"/>
      <c r="P172" s="116"/>
      <c r="Q172" s="116"/>
      <c r="R172" s="116"/>
      <c r="S172" s="116"/>
      <c r="T172" s="116">
        <v>0.2</v>
      </c>
      <c r="U172" s="117">
        <v>27.832999999999998</v>
      </c>
    </row>
    <row r="173" spans="1:21" s="91" customFormat="1" ht="27" customHeight="1" thickBot="1">
      <c r="A173" s="134">
        <v>24</v>
      </c>
      <c r="B173" s="134" t="s">
        <v>351</v>
      </c>
      <c r="C173" s="135" t="s">
        <v>352</v>
      </c>
      <c r="D173" s="135">
        <v>250</v>
      </c>
      <c r="E173" s="135" t="s">
        <v>139</v>
      </c>
      <c r="F173" s="136">
        <f t="shared" si="15"/>
        <v>81.012</v>
      </c>
      <c r="G173" s="137">
        <v>1</v>
      </c>
      <c r="H173" s="137">
        <v>14</v>
      </c>
      <c r="I173" s="137">
        <v>6</v>
      </c>
      <c r="J173" s="137"/>
      <c r="K173" s="137"/>
      <c r="L173" s="137">
        <v>0.9</v>
      </c>
      <c r="M173" s="137"/>
      <c r="N173" s="137">
        <v>9.1</v>
      </c>
      <c r="O173" s="137">
        <v>0.5</v>
      </c>
      <c r="P173" s="137">
        <v>20</v>
      </c>
      <c r="Q173" s="137"/>
      <c r="R173" s="137"/>
      <c r="S173" s="137">
        <v>14.5</v>
      </c>
      <c r="T173" s="137">
        <v>1</v>
      </c>
      <c r="U173" s="138">
        <v>14.012</v>
      </c>
    </row>
    <row r="174" spans="1:21" s="7" customFormat="1" ht="14.25" customHeight="1" thickBot="1">
      <c r="A174" s="216" t="s">
        <v>353</v>
      </c>
      <c r="B174" s="216"/>
      <c r="C174" s="216"/>
      <c r="D174" s="216"/>
      <c r="E174" s="216"/>
      <c r="F174" s="139">
        <f t="shared" ref="F174:U174" si="16">SUM(F140:F173)</f>
        <v>2549.1190000000001</v>
      </c>
      <c r="G174" s="139">
        <f t="shared" si="16"/>
        <v>27.241</v>
      </c>
      <c r="H174" s="139">
        <f t="shared" si="16"/>
        <v>30.75</v>
      </c>
      <c r="I174" s="139">
        <f t="shared" si="16"/>
        <v>78.5</v>
      </c>
      <c r="J174" s="139">
        <f t="shared" si="16"/>
        <v>77.756</v>
      </c>
      <c r="K174" s="139">
        <f t="shared" si="16"/>
        <v>44.8</v>
      </c>
      <c r="L174" s="139">
        <f t="shared" si="16"/>
        <v>1.9700000000000002</v>
      </c>
      <c r="M174" s="139">
        <f t="shared" si="16"/>
        <v>181.1</v>
      </c>
      <c r="N174" s="139">
        <f t="shared" si="16"/>
        <v>471.89</v>
      </c>
      <c r="O174" s="139">
        <f t="shared" si="16"/>
        <v>0.70799999999999996</v>
      </c>
      <c r="P174" s="139">
        <f t="shared" si="16"/>
        <v>207.6</v>
      </c>
      <c r="Q174" s="139">
        <f t="shared" si="16"/>
        <v>87.311999999999998</v>
      </c>
      <c r="R174" s="139">
        <f t="shared" si="16"/>
        <v>39.299999999999997</v>
      </c>
      <c r="S174" s="139">
        <f t="shared" si="16"/>
        <v>241.85599999999999</v>
      </c>
      <c r="T174" s="139">
        <f t="shared" si="16"/>
        <v>82.584999999999994</v>
      </c>
      <c r="U174" s="140">
        <f t="shared" si="16"/>
        <v>975.75099999999975</v>
      </c>
    </row>
    <row r="175" spans="1:21" s="7" customFormat="1" ht="13.5" thickBot="1">
      <c r="A175" s="218"/>
      <c r="B175" s="219"/>
      <c r="C175" s="219"/>
      <c r="D175" s="219"/>
      <c r="E175" s="219"/>
      <c r="F175" s="141" t="s">
        <v>91</v>
      </c>
      <c r="G175" s="141">
        <f>G174/F174*100</f>
        <v>1.0686437157308073</v>
      </c>
      <c r="H175" s="141">
        <f>H174/F174*100</f>
        <v>1.2062991174597968</v>
      </c>
      <c r="I175" s="141">
        <f>I174/F174*100</f>
        <v>3.0794953079867984</v>
      </c>
      <c r="J175" s="141">
        <f>J174/F174*100</f>
        <v>3.05030875373021</v>
      </c>
      <c r="K175" s="141">
        <f>K174/F174*100</f>
        <v>1.7574699337300455</v>
      </c>
      <c r="L175" s="141">
        <f>L174/F174*100</f>
        <v>7.7281601996611382E-2</v>
      </c>
      <c r="M175" s="141">
        <f>M174/F174*100</f>
        <v>7.1044152901453401</v>
      </c>
      <c r="N175" s="141">
        <f>N174/F174*100</f>
        <v>18.511885871157837</v>
      </c>
      <c r="O175" s="141">
        <f>O174/F174*100</f>
        <v>2.7774301631269468E-2</v>
      </c>
      <c r="P175" s="141">
        <f>P174/F174*100</f>
        <v>8.1439901393383352</v>
      </c>
      <c r="Q175" s="141">
        <f>Q174/F174*100</f>
        <v>3.4251833672731635</v>
      </c>
      <c r="R175" s="141">
        <f>R174/F174*100</f>
        <v>1.5417091159730085</v>
      </c>
      <c r="S175" s="141">
        <f>S174/F174*100</f>
        <v>9.4878269708083458</v>
      </c>
      <c r="T175" s="141">
        <f>T174/F174*100</f>
        <v>3.239746751720888</v>
      </c>
      <c r="U175" s="142">
        <f>U174/F174*100</f>
        <v>38.277969761317529</v>
      </c>
    </row>
    <row r="176" spans="1:21" s="6" customFormat="1">
      <c r="A176" s="173">
        <v>1</v>
      </c>
      <c r="B176" s="173" t="s">
        <v>355</v>
      </c>
      <c r="C176" s="131" t="s">
        <v>334</v>
      </c>
      <c r="D176" s="131">
        <v>100</v>
      </c>
      <c r="E176" s="131" t="s">
        <v>356</v>
      </c>
      <c r="F176" s="150">
        <v>186</v>
      </c>
      <c r="G176" s="151">
        <v>23</v>
      </c>
      <c r="H176" s="152"/>
      <c r="I176" s="153"/>
      <c r="J176" s="151"/>
      <c r="K176" s="151"/>
      <c r="L176" s="151"/>
      <c r="M176" s="151"/>
      <c r="N176" s="151">
        <v>28</v>
      </c>
      <c r="O176" s="151"/>
      <c r="P176" s="151"/>
      <c r="Q176" s="151"/>
      <c r="R176" s="151"/>
      <c r="S176" s="151">
        <v>102</v>
      </c>
      <c r="T176" s="151">
        <v>6</v>
      </c>
      <c r="U176" s="154">
        <v>27</v>
      </c>
    </row>
    <row r="177" spans="1:21" s="6" customFormat="1" ht="15">
      <c r="A177" s="173">
        <v>2</v>
      </c>
      <c r="B177" s="173" t="s">
        <v>357</v>
      </c>
      <c r="C177" s="131" t="s">
        <v>358</v>
      </c>
      <c r="D177" s="131">
        <v>6</v>
      </c>
      <c r="E177" s="131" t="s">
        <v>359</v>
      </c>
      <c r="F177" s="150">
        <v>41.701999999999998</v>
      </c>
      <c r="G177" s="155">
        <v>2</v>
      </c>
      <c r="H177" s="155"/>
      <c r="I177" s="156">
        <v>9.9</v>
      </c>
      <c r="J177" s="155"/>
      <c r="K177" s="155"/>
      <c r="L177" s="155"/>
      <c r="M177" s="156">
        <v>0.1</v>
      </c>
      <c r="N177" s="155">
        <v>16</v>
      </c>
      <c r="O177" s="155">
        <v>1</v>
      </c>
      <c r="P177" s="155"/>
      <c r="Q177" s="155"/>
      <c r="R177" s="155"/>
      <c r="S177" s="155"/>
      <c r="T177" s="155">
        <v>5</v>
      </c>
      <c r="U177" s="155">
        <v>7.702</v>
      </c>
    </row>
    <row r="178" spans="1:21" s="6" customFormat="1">
      <c r="A178" s="259">
        <v>3</v>
      </c>
      <c r="B178" s="259" t="s">
        <v>360</v>
      </c>
      <c r="C178" s="131" t="s">
        <v>361</v>
      </c>
      <c r="D178" s="131">
        <v>150</v>
      </c>
      <c r="E178" s="131" t="s">
        <v>362</v>
      </c>
      <c r="F178" s="150">
        <v>58.780999999999999</v>
      </c>
      <c r="G178" s="157"/>
      <c r="H178" s="157"/>
      <c r="I178" s="157"/>
      <c r="J178" s="157"/>
      <c r="K178" s="157"/>
      <c r="L178" s="157"/>
      <c r="M178" s="157"/>
      <c r="N178" s="157">
        <v>38.299999999999997</v>
      </c>
      <c r="O178" s="157"/>
      <c r="P178" s="157"/>
      <c r="Q178" s="157">
        <v>9</v>
      </c>
      <c r="R178" s="157"/>
      <c r="S178" s="157"/>
      <c r="T178" s="157"/>
      <c r="U178" s="158">
        <v>11.481</v>
      </c>
    </row>
    <row r="179" spans="1:21" s="6" customFormat="1">
      <c r="A179" s="261">
        <v>4</v>
      </c>
      <c r="B179" s="261"/>
      <c r="C179" s="131" t="s">
        <v>363</v>
      </c>
      <c r="D179" s="127">
        <v>250</v>
      </c>
      <c r="E179" s="131" t="s">
        <v>364</v>
      </c>
      <c r="F179" s="150">
        <v>37.076999999999998</v>
      </c>
      <c r="G179" s="153"/>
      <c r="H179" s="153"/>
      <c r="I179" s="153">
        <v>4.2</v>
      </c>
      <c r="J179" s="153"/>
      <c r="K179" s="153"/>
      <c r="L179" s="153"/>
      <c r="M179" s="153"/>
      <c r="N179" s="153">
        <v>14.4</v>
      </c>
      <c r="O179" s="153"/>
      <c r="P179" s="153"/>
      <c r="Q179" s="153"/>
      <c r="R179" s="153"/>
      <c r="S179" s="153"/>
      <c r="T179" s="153">
        <v>0.5</v>
      </c>
      <c r="U179" s="159">
        <v>17.977</v>
      </c>
    </row>
    <row r="180" spans="1:21" s="6" customFormat="1" ht="25.5">
      <c r="A180" s="173">
        <v>5</v>
      </c>
      <c r="B180" s="173" t="s">
        <v>365</v>
      </c>
      <c r="C180" s="131" t="s">
        <v>366</v>
      </c>
      <c r="D180" s="131">
        <v>100</v>
      </c>
      <c r="E180" s="131" t="s">
        <v>367</v>
      </c>
      <c r="F180" s="150">
        <v>89.843999999999994</v>
      </c>
      <c r="G180" s="150">
        <v>2</v>
      </c>
      <c r="H180" s="150"/>
      <c r="I180" s="150"/>
      <c r="J180" s="150"/>
      <c r="K180" s="150"/>
      <c r="L180" s="150"/>
      <c r="M180" s="150"/>
      <c r="N180" s="150">
        <v>3</v>
      </c>
      <c r="O180" s="150"/>
      <c r="P180" s="150"/>
      <c r="Q180" s="150"/>
      <c r="R180" s="150"/>
      <c r="S180" s="150">
        <v>40</v>
      </c>
      <c r="T180" s="150">
        <v>3</v>
      </c>
      <c r="U180" s="150">
        <v>41.844000000000001</v>
      </c>
    </row>
    <row r="181" spans="1:21" s="6" customFormat="1" ht="27.75" customHeight="1">
      <c r="A181" s="173">
        <v>6</v>
      </c>
      <c r="B181" s="173" t="s">
        <v>368</v>
      </c>
      <c r="C181" s="131" t="s">
        <v>369</v>
      </c>
      <c r="D181" s="131">
        <v>100</v>
      </c>
      <c r="E181" s="32" t="s">
        <v>356</v>
      </c>
      <c r="F181" s="150">
        <v>57.1</v>
      </c>
      <c r="G181" s="150">
        <v>1.3</v>
      </c>
      <c r="H181" s="150"/>
      <c r="I181" s="150">
        <v>4.95</v>
      </c>
      <c r="J181" s="150">
        <v>1.45</v>
      </c>
      <c r="K181" s="150"/>
      <c r="L181" s="150"/>
      <c r="M181" s="150"/>
      <c r="N181" s="150"/>
      <c r="O181" s="150"/>
      <c r="P181" s="150"/>
      <c r="Q181" s="150"/>
      <c r="R181" s="150">
        <v>1</v>
      </c>
      <c r="S181" s="150">
        <v>46.4</v>
      </c>
      <c r="T181" s="150">
        <v>2</v>
      </c>
      <c r="U181" s="150"/>
    </row>
    <row r="182" spans="1:21" s="6" customFormat="1" ht="29.25" customHeight="1">
      <c r="A182" s="173">
        <v>7</v>
      </c>
      <c r="B182" s="173" t="s">
        <v>370</v>
      </c>
      <c r="C182" s="131" t="s">
        <v>371</v>
      </c>
      <c r="D182" s="131">
        <v>62</v>
      </c>
      <c r="E182" s="131" t="s">
        <v>372</v>
      </c>
      <c r="F182" s="150">
        <v>37.825000000000003</v>
      </c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>
        <v>37.825000000000003</v>
      </c>
      <c r="T182" s="150"/>
      <c r="U182" s="150"/>
    </row>
    <row r="183" spans="1:21" s="6" customFormat="1" ht="29.25" customHeight="1">
      <c r="A183" s="259">
        <v>8</v>
      </c>
      <c r="B183" s="259" t="s">
        <v>373</v>
      </c>
      <c r="C183" s="131" t="s">
        <v>374</v>
      </c>
      <c r="D183" s="131">
        <v>10</v>
      </c>
      <c r="E183" s="131" t="s">
        <v>375</v>
      </c>
      <c r="F183" s="150">
        <v>133.5</v>
      </c>
      <c r="G183" s="160">
        <v>0</v>
      </c>
      <c r="H183" s="160">
        <v>0</v>
      </c>
      <c r="I183" s="160">
        <v>22</v>
      </c>
      <c r="J183" s="160">
        <v>0</v>
      </c>
      <c r="K183" s="160">
        <v>0</v>
      </c>
      <c r="L183" s="160">
        <v>0.5</v>
      </c>
      <c r="M183" s="160">
        <v>0</v>
      </c>
      <c r="N183" s="160">
        <v>1</v>
      </c>
      <c r="O183" s="160">
        <v>0.5</v>
      </c>
      <c r="P183" s="160">
        <v>0</v>
      </c>
      <c r="Q183" s="160">
        <v>0</v>
      </c>
      <c r="R183" s="160">
        <v>15</v>
      </c>
      <c r="S183" s="160">
        <v>68</v>
      </c>
      <c r="T183" s="160">
        <v>1</v>
      </c>
      <c r="U183" s="161">
        <v>25.5</v>
      </c>
    </row>
    <row r="184" spans="1:21" s="6" customFormat="1">
      <c r="A184" s="261">
        <v>9</v>
      </c>
      <c r="B184" s="261"/>
      <c r="C184" s="131" t="s">
        <v>376</v>
      </c>
      <c r="D184" s="131">
        <v>20</v>
      </c>
      <c r="E184" s="131" t="s">
        <v>356</v>
      </c>
      <c r="F184" s="150">
        <v>128</v>
      </c>
      <c r="G184" s="160">
        <v>1.5</v>
      </c>
      <c r="H184" s="160">
        <v>0</v>
      </c>
      <c r="I184" s="160">
        <v>35</v>
      </c>
      <c r="J184" s="160">
        <v>0</v>
      </c>
      <c r="K184" s="160">
        <v>0.5</v>
      </c>
      <c r="L184" s="160">
        <v>0.5</v>
      </c>
      <c r="M184" s="160">
        <v>0</v>
      </c>
      <c r="N184" s="160">
        <v>10.4</v>
      </c>
      <c r="O184" s="160">
        <v>0.1</v>
      </c>
      <c r="P184" s="160">
        <v>0</v>
      </c>
      <c r="Q184" s="160">
        <v>0</v>
      </c>
      <c r="R184" s="160">
        <v>5</v>
      </c>
      <c r="S184" s="160">
        <v>51</v>
      </c>
      <c r="T184" s="160">
        <v>1</v>
      </c>
      <c r="U184" s="161">
        <v>23</v>
      </c>
    </row>
    <row r="185" spans="1:21" s="15" customFormat="1" ht="25.5">
      <c r="A185" s="79">
        <v>10</v>
      </c>
      <c r="B185" s="79" t="s">
        <v>377</v>
      </c>
      <c r="C185" s="64" t="s">
        <v>378</v>
      </c>
      <c r="D185" s="64">
        <v>200</v>
      </c>
      <c r="E185" s="64" t="s">
        <v>359</v>
      </c>
      <c r="F185" s="162">
        <v>28.584</v>
      </c>
      <c r="G185" s="162"/>
      <c r="H185" s="162"/>
      <c r="I185" s="162"/>
      <c r="J185" s="162">
        <v>6</v>
      </c>
      <c r="K185" s="162"/>
      <c r="L185" s="162"/>
      <c r="M185" s="162"/>
      <c r="N185" s="162">
        <v>21.783999999999999</v>
      </c>
      <c r="O185" s="162"/>
      <c r="P185" s="162"/>
      <c r="Q185" s="162"/>
      <c r="R185" s="162"/>
      <c r="S185" s="162"/>
      <c r="T185" s="162">
        <v>0.1</v>
      </c>
      <c r="U185" s="162">
        <v>0.7</v>
      </c>
    </row>
    <row r="186" spans="1:21" s="6" customFormat="1" ht="12.75" customHeight="1">
      <c r="A186" s="173">
        <v>11</v>
      </c>
      <c r="B186" s="173" t="s">
        <v>379</v>
      </c>
      <c r="C186" s="131" t="s">
        <v>380</v>
      </c>
      <c r="D186" s="163">
        <v>60</v>
      </c>
      <c r="E186" s="131" t="s">
        <v>139</v>
      </c>
      <c r="F186" s="150">
        <v>86.064999999999998</v>
      </c>
      <c r="G186" s="164">
        <v>0.7</v>
      </c>
      <c r="H186" s="164"/>
      <c r="I186" s="164"/>
      <c r="J186" s="164"/>
      <c r="K186" s="164">
        <v>20</v>
      </c>
      <c r="L186" s="164"/>
      <c r="M186" s="164"/>
      <c r="N186" s="165">
        <v>24.875</v>
      </c>
      <c r="O186" s="164"/>
      <c r="P186" s="164"/>
      <c r="Q186" s="164"/>
      <c r="R186" s="164"/>
      <c r="S186" s="166">
        <v>33.700000000000003</v>
      </c>
      <c r="T186" s="166">
        <v>1.95</v>
      </c>
      <c r="U186" s="167">
        <v>4.84</v>
      </c>
    </row>
    <row r="187" spans="1:21" s="6" customFormat="1" ht="14.25" customHeight="1">
      <c r="A187" s="173">
        <v>12</v>
      </c>
      <c r="B187" s="173" t="s">
        <v>381</v>
      </c>
      <c r="C187" s="131" t="s">
        <v>382</v>
      </c>
      <c r="D187" s="131">
        <v>120</v>
      </c>
      <c r="E187" s="149" t="s">
        <v>383</v>
      </c>
      <c r="F187" s="150">
        <v>120.02</v>
      </c>
      <c r="G187" s="150">
        <v>1.2</v>
      </c>
      <c r="H187" s="150"/>
      <c r="I187" s="150"/>
      <c r="J187" s="150"/>
      <c r="K187" s="150">
        <v>7.5</v>
      </c>
      <c r="L187" s="150"/>
      <c r="M187" s="150">
        <v>18</v>
      </c>
      <c r="N187" s="150">
        <v>40.5</v>
      </c>
      <c r="O187" s="150"/>
      <c r="P187" s="150">
        <v>31</v>
      </c>
      <c r="Q187" s="150"/>
      <c r="R187" s="150"/>
      <c r="S187" s="150"/>
      <c r="T187" s="150">
        <v>6</v>
      </c>
      <c r="U187" s="150">
        <v>15.82</v>
      </c>
    </row>
    <row r="188" spans="1:21" s="15" customFormat="1">
      <c r="A188" s="262">
        <v>13</v>
      </c>
      <c r="B188" s="262" t="s">
        <v>384</v>
      </c>
      <c r="C188" s="64" t="s">
        <v>385</v>
      </c>
      <c r="D188" s="168">
        <v>450</v>
      </c>
      <c r="E188" s="64" t="s">
        <v>386</v>
      </c>
      <c r="F188" s="162">
        <v>61.137</v>
      </c>
      <c r="G188" s="162">
        <v>4.2050000000000001</v>
      </c>
      <c r="H188" s="162">
        <v>0</v>
      </c>
      <c r="I188" s="162">
        <v>6.9409999999999998</v>
      </c>
      <c r="J188" s="162">
        <v>0</v>
      </c>
      <c r="K188" s="162">
        <v>0</v>
      </c>
      <c r="L188" s="162">
        <v>0</v>
      </c>
      <c r="M188" s="162">
        <v>0</v>
      </c>
      <c r="N188" s="162">
        <v>13.623999999999999</v>
      </c>
      <c r="O188" s="162">
        <v>0</v>
      </c>
      <c r="P188" s="162">
        <v>0</v>
      </c>
      <c r="Q188" s="162">
        <v>0</v>
      </c>
      <c r="R188" s="162">
        <v>6</v>
      </c>
      <c r="S188" s="162">
        <v>3</v>
      </c>
      <c r="T188" s="162">
        <v>0.27500000000000002</v>
      </c>
      <c r="U188" s="169">
        <v>27.091999999999999</v>
      </c>
    </row>
    <row r="189" spans="1:21" s="15" customFormat="1">
      <c r="A189" s="263">
        <v>14</v>
      </c>
      <c r="B189" s="263"/>
      <c r="C189" s="64" t="s">
        <v>387</v>
      </c>
      <c r="D189" s="168">
        <v>250</v>
      </c>
      <c r="E189" s="64" t="s">
        <v>386</v>
      </c>
      <c r="F189" s="162">
        <v>83</v>
      </c>
      <c r="G189" s="162">
        <v>2.95</v>
      </c>
      <c r="H189" s="162">
        <v>0</v>
      </c>
      <c r="I189" s="162">
        <v>10.353</v>
      </c>
      <c r="J189" s="162">
        <v>0</v>
      </c>
      <c r="K189" s="162">
        <v>0</v>
      </c>
      <c r="L189" s="162">
        <v>0</v>
      </c>
      <c r="M189" s="162">
        <v>1.2589999999999999</v>
      </c>
      <c r="N189" s="162">
        <v>43.217999999999996</v>
      </c>
      <c r="O189" s="162">
        <v>0</v>
      </c>
      <c r="P189" s="162">
        <v>0</v>
      </c>
      <c r="Q189" s="162">
        <v>0</v>
      </c>
      <c r="R189" s="162">
        <v>0</v>
      </c>
      <c r="S189" s="162">
        <v>4.49</v>
      </c>
      <c r="T189" s="162">
        <v>0.89700000000000002</v>
      </c>
      <c r="U189" s="169">
        <v>19.832999999999998</v>
      </c>
    </row>
    <row r="190" spans="1:21" s="15" customFormat="1">
      <c r="A190" s="79">
        <v>15</v>
      </c>
      <c r="B190" s="79" t="s">
        <v>388</v>
      </c>
      <c r="C190" s="64" t="s">
        <v>389</v>
      </c>
      <c r="D190" s="168">
        <v>550</v>
      </c>
      <c r="E190" s="64" t="s">
        <v>356</v>
      </c>
      <c r="F190" s="170">
        <v>65.400000000000006</v>
      </c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62">
        <v>0.28999999999999998</v>
      </c>
      <c r="U190" s="162">
        <v>65.11</v>
      </c>
    </row>
    <row r="191" spans="1:21" s="6" customFormat="1" ht="14.25" customHeight="1">
      <c r="A191" s="173">
        <v>16</v>
      </c>
      <c r="B191" s="173" t="s">
        <v>390</v>
      </c>
      <c r="C191" s="131" t="s">
        <v>391</v>
      </c>
      <c r="D191" s="127">
        <v>350</v>
      </c>
      <c r="E191" s="131" t="s">
        <v>168</v>
      </c>
      <c r="F191" s="172">
        <v>29.670999999999999</v>
      </c>
      <c r="G191" s="173">
        <v>0.02</v>
      </c>
      <c r="H191" s="173"/>
      <c r="I191" s="173"/>
      <c r="J191" s="173"/>
      <c r="K191" s="173"/>
      <c r="L191" s="173"/>
      <c r="M191" s="173"/>
      <c r="N191" s="173">
        <v>25.98</v>
      </c>
      <c r="O191" s="173"/>
      <c r="P191" s="173"/>
      <c r="Q191" s="173"/>
      <c r="R191" s="173"/>
      <c r="S191" s="173"/>
      <c r="T191" s="173">
        <v>1</v>
      </c>
      <c r="U191" s="173">
        <v>2.6709999999999998</v>
      </c>
    </row>
    <row r="192" spans="1:21" s="6" customFormat="1" ht="15.75" customHeight="1">
      <c r="A192" s="173">
        <v>17</v>
      </c>
      <c r="B192" s="173" t="s">
        <v>392</v>
      </c>
      <c r="C192" s="131" t="s">
        <v>393</v>
      </c>
      <c r="D192" s="127">
        <v>150</v>
      </c>
      <c r="E192" s="131" t="s">
        <v>139</v>
      </c>
      <c r="F192" s="150">
        <v>264.20699999999999</v>
      </c>
      <c r="G192" s="174"/>
      <c r="H192" s="174"/>
      <c r="I192" s="174">
        <v>25.3</v>
      </c>
      <c r="J192" s="174"/>
      <c r="K192" s="174">
        <v>27</v>
      </c>
      <c r="L192" s="174"/>
      <c r="M192" s="174"/>
      <c r="N192" s="174">
        <v>24</v>
      </c>
      <c r="O192" s="174"/>
      <c r="P192" s="174"/>
      <c r="Q192" s="174">
        <v>2</v>
      </c>
      <c r="R192" s="174"/>
      <c r="S192" s="174">
        <v>54</v>
      </c>
      <c r="T192" s="174">
        <v>0.8</v>
      </c>
      <c r="U192" s="174">
        <v>131.107</v>
      </c>
    </row>
    <row r="193" spans="1:21" s="6" customFormat="1">
      <c r="A193" s="173">
        <v>18</v>
      </c>
      <c r="B193" s="173" t="s">
        <v>394</v>
      </c>
      <c r="C193" s="131" t="s">
        <v>395</v>
      </c>
      <c r="D193" s="127">
        <v>100</v>
      </c>
      <c r="E193" s="131" t="s">
        <v>396</v>
      </c>
      <c r="F193" s="150">
        <v>303</v>
      </c>
      <c r="G193" s="150">
        <v>3.7</v>
      </c>
      <c r="H193" s="150"/>
      <c r="I193" s="150"/>
      <c r="J193" s="150"/>
      <c r="K193" s="150">
        <v>5.6</v>
      </c>
      <c r="L193" s="150"/>
      <c r="M193" s="150">
        <v>9</v>
      </c>
      <c r="N193" s="150">
        <v>20.9</v>
      </c>
      <c r="O193" s="150"/>
      <c r="P193" s="150">
        <v>13</v>
      </c>
      <c r="Q193" s="150"/>
      <c r="R193" s="150">
        <v>5</v>
      </c>
      <c r="S193" s="175">
        <v>100</v>
      </c>
      <c r="T193" s="150">
        <v>40</v>
      </c>
      <c r="U193" s="150">
        <v>105.8</v>
      </c>
    </row>
    <row r="194" spans="1:21" s="6" customFormat="1">
      <c r="A194" s="259">
        <v>19</v>
      </c>
      <c r="B194" s="259" t="s">
        <v>397</v>
      </c>
      <c r="C194" s="131" t="s">
        <v>398</v>
      </c>
      <c r="D194" s="127">
        <v>300</v>
      </c>
      <c r="E194" s="131" t="s">
        <v>359</v>
      </c>
      <c r="F194" s="150">
        <v>28.25</v>
      </c>
      <c r="G194" s="176">
        <v>2.4</v>
      </c>
      <c r="H194" s="176"/>
      <c r="I194" s="176">
        <v>1.4</v>
      </c>
      <c r="J194" s="176">
        <v>1</v>
      </c>
      <c r="K194" s="176">
        <v>8</v>
      </c>
      <c r="L194" s="176"/>
      <c r="M194" s="176"/>
      <c r="N194" s="176">
        <v>6.7</v>
      </c>
      <c r="O194" s="176"/>
      <c r="P194" s="176"/>
      <c r="Q194" s="176"/>
      <c r="R194" s="176"/>
      <c r="S194" s="176">
        <v>1</v>
      </c>
      <c r="T194" s="176">
        <v>6.2</v>
      </c>
      <c r="U194" s="177">
        <v>1.55</v>
      </c>
    </row>
    <row r="195" spans="1:21" s="6" customFormat="1">
      <c r="A195" s="260">
        <v>20</v>
      </c>
      <c r="B195" s="260"/>
      <c r="C195" s="131" t="s">
        <v>399</v>
      </c>
      <c r="D195" s="127">
        <v>500</v>
      </c>
      <c r="E195" s="131" t="s">
        <v>359</v>
      </c>
      <c r="F195" s="150">
        <v>16.460999999999999</v>
      </c>
      <c r="G195" s="176"/>
      <c r="H195" s="176"/>
      <c r="I195" s="176"/>
      <c r="J195" s="176">
        <v>2</v>
      </c>
      <c r="K195" s="176"/>
      <c r="L195" s="176"/>
      <c r="M195" s="176"/>
      <c r="N195" s="176">
        <v>6.1</v>
      </c>
      <c r="O195" s="176"/>
      <c r="P195" s="176"/>
      <c r="Q195" s="176"/>
      <c r="R195" s="176"/>
      <c r="S195" s="176">
        <v>2</v>
      </c>
      <c r="T195" s="176">
        <v>2</v>
      </c>
      <c r="U195" s="177">
        <v>4.3609999999999998</v>
      </c>
    </row>
    <row r="196" spans="1:21" s="6" customFormat="1">
      <c r="A196" s="260">
        <v>21</v>
      </c>
      <c r="B196" s="260"/>
      <c r="C196" s="131" t="s">
        <v>400</v>
      </c>
      <c r="D196" s="127">
        <v>400</v>
      </c>
      <c r="E196" s="131" t="s">
        <v>359</v>
      </c>
      <c r="F196" s="150">
        <v>8.141</v>
      </c>
      <c r="G196" s="176"/>
      <c r="H196" s="176"/>
      <c r="I196" s="176"/>
      <c r="J196" s="176">
        <v>7.141</v>
      </c>
      <c r="K196" s="176"/>
      <c r="L196" s="176"/>
      <c r="M196" s="176"/>
      <c r="N196" s="176"/>
      <c r="O196" s="176"/>
      <c r="P196" s="176"/>
      <c r="Q196" s="176"/>
      <c r="R196" s="176"/>
      <c r="S196" s="176"/>
      <c r="T196" s="176">
        <v>1</v>
      </c>
      <c r="U196" s="177"/>
    </row>
    <row r="197" spans="1:21" s="6" customFormat="1">
      <c r="A197" s="260">
        <v>22</v>
      </c>
      <c r="B197" s="260"/>
      <c r="C197" s="131" t="s">
        <v>401</v>
      </c>
      <c r="D197" s="127">
        <v>500</v>
      </c>
      <c r="E197" s="131" t="s">
        <v>359</v>
      </c>
      <c r="F197" s="150">
        <v>12.913</v>
      </c>
      <c r="G197" s="176"/>
      <c r="H197" s="176"/>
      <c r="I197" s="176"/>
      <c r="J197" s="176">
        <v>10.913</v>
      </c>
      <c r="K197" s="176"/>
      <c r="L197" s="176"/>
      <c r="M197" s="176"/>
      <c r="N197" s="176"/>
      <c r="O197" s="176"/>
      <c r="P197" s="176"/>
      <c r="Q197" s="176"/>
      <c r="R197" s="176"/>
      <c r="S197" s="176">
        <v>1</v>
      </c>
      <c r="T197" s="176">
        <v>1</v>
      </c>
      <c r="U197" s="177"/>
    </row>
    <row r="198" spans="1:21" s="6" customFormat="1">
      <c r="A198" s="261">
        <v>23</v>
      </c>
      <c r="B198" s="261"/>
      <c r="C198" s="131" t="s">
        <v>402</v>
      </c>
      <c r="D198" s="127">
        <v>400</v>
      </c>
      <c r="E198" s="131" t="s">
        <v>359</v>
      </c>
      <c r="F198" s="150">
        <v>6.73</v>
      </c>
      <c r="G198" s="176"/>
      <c r="H198" s="176"/>
      <c r="I198" s="176"/>
      <c r="J198" s="176">
        <v>2</v>
      </c>
      <c r="K198" s="176"/>
      <c r="L198" s="176"/>
      <c r="M198" s="176"/>
      <c r="N198" s="176"/>
      <c r="O198" s="176"/>
      <c r="P198" s="176"/>
      <c r="Q198" s="176"/>
      <c r="R198" s="176"/>
      <c r="S198" s="176">
        <v>3.73</v>
      </c>
      <c r="T198" s="176">
        <v>1</v>
      </c>
      <c r="U198" s="177"/>
    </row>
    <row r="199" spans="1:21" s="15" customFormat="1" ht="13.5" customHeight="1">
      <c r="A199" s="262">
        <v>24</v>
      </c>
      <c r="B199" s="262" t="s">
        <v>403</v>
      </c>
      <c r="C199" s="64" t="s">
        <v>404</v>
      </c>
      <c r="D199" s="168">
        <v>750</v>
      </c>
      <c r="E199" s="64" t="s">
        <v>405</v>
      </c>
      <c r="F199" s="162">
        <v>8.1999999999999993</v>
      </c>
      <c r="G199" s="162">
        <v>0.1</v>
      </c>
      <c r="H199" s="162"/>
      <c r="I199" s="162"/>
      <c r="J199" s="162">
        <v>6.2</v>
      </c>
      <c r="K199" s="162"/>
      <c r="L199" s="162"/>
      <c r="M199" s="162"/>
      <c r="N199" s="162"/>
      <c r="O199" s="162"/>
      <c r="P199" s="162"/>
      <c r="Q199" s="162"/>
      <c r="R199" s="162"/>
      <c r="S199" s="162"/>
      <c r="T199" s="162">
        <v>0.7</v>
      </c>
      <c r="U199" s="162">
        <v>1.2</v>
      </c>
    </row>
    <row r="200" spans="1:21" s="15" customFormat="1">
      <c r="A200" s="265">
        <v>25</v>
      </c>
      <c r="B200" s="265"/>
      <c r="C200" s="64" t="s">
        <v>406</v>
      </c>
      <c r="D200" s="168">
        <v>500</v>
      </c>
      <c r="E200" s="64" t="s">
        <v>405</v>
      </c>
      <c r="F200" s="162">
        <v>49.58</v>
      </c>
      <c r="G200" s="162"/>
      <c r="H200" s="162"/>
      <c r="I200" s="162"/>
      <c r="J200" s="162"/>
      <c r="K200" s="162"/>
      <c r="L200" s="162"/>
      <c r="M200" s="162">
        <v>15</v>
      </c>
      <c r="N200" s="162">
        <v>32.58</v>
      </c>
      <c r="O200" s="162"/>
      <c r="P200" s="162"/>
      <c r="Q200" s="162"/>
      <c r="R200" s="162"/>
      <c r="S200" s="162"/>
      <c r="T200" s="162"/>
      <c r="U200" s="162">
        <v>2</v>
      </c>
    </row>
    <row r="201" spans="1:21" s="15" customFormat="1">
      <c r="A201" s="263">
        <v>26</v>
      </c>
      <c r="B201" s="263"/>
      <c r="C201" s="64" t="s">
        <v>407</v>
      </c>
      <c r="D201" s="168">
        <v>400</v>
      </c>
      <c r="E201" s="64" t="s">
        <v>372</v>
      </c>
      <c r="F201" s="162">
        <v>54.698</v>
      </c>
      <c r="G201" s="162">
        <v>3.5</v>
      </c>
      <c r="H201" s="162"/>
      <c r="I201" s="162">
        <v>4.2</v>
      </c>
      <c r="J201" s="162">
        <v>5.0999999999999996</v>
      </c>
      <c r="K201" s="162"/>
      <c r="L201" s="162">
        <v>0.1</v>
      </c>
      <c r="M201" s="162">
        <v>4</v>
      </c>
      <c r="N201" s="162">
        <v>24.1</v>
      </c>
      <c r="O201" s="162"/>
      <c r="P201" s="162"/>
      <c r="Q201" s="162"/>
      <c r="R201" s="162">
        <v>1</v>
      </c>
      <c r="S201" s="162"/>
      <c r="T201" s="162">
        <v>1.8</v>
      </c>
      <c r="U201" s="162">
        <v>10.898</v>
      </c>
    </row>
    <row r="202" spans="1:21" s="6" customFormat="1">
      <c r="A202" s="173">
        <v>27</v>
      </c>
      <c r="B202" s="173" t="s">
        <v>408</v>
      </c>
      <c r="C202" s="131" t="s">
        <v>409</v>
      </c>
      <c r="D202" s="127">
        <v>300</v>
      </c>
      <c r="E202" s="131" t="s">
        <v>356</v>
      </c>
      <c r="F202" s="150">
        <v>208.16399999999999</v>
      </c>
      <c r="G202" s="153">
        <v>21</v>
      </c>
      <c r="H202" s="153"/>
      <c r="I202" s="153">
        <v>111</v>
      </c>
      <c r="J202" s="153"/>
      <c r="K202" s="153"/>
      <c r="L202" s="153">
        <v>2</v>
      </c>
      <c r="M202" s="153"/>
      <c r="N202" s="153">
        <v>23</v>
      </c>
      <c r="O202" s="153">
        <v>1</v>
      </c>
      <c r="P202" s="153">
        <v>31</v>
      </c>
      <c r="Q202" s="153"/>
      <c r="R202" s="153">
        <v>2</v>
      </c>
      <c r="S202" s="153"/>
      <c r="T202" s="153">
        <v>5</v>
      </c>
      <c r="U202" s="159">
        <v>12.164</v>
      </c>
    </row>
    <row r="203" spans="1:21" s="6" customFormat="1">
      <c r="A203" s="259">
        <v>28</v>
      </c>
      <c r="B203" s="259" t="s">
        <v>410</v>
      </c>
      <c r="C203" s="131" t="s">
        <v>411</v>
      </c>
      <c r="D203" s="127">
        <v>150</v>
      </c>
      <c r="E203" s="131" t="s">
        <v>356</v>
      </c>
      <c r="F203" s="150">
        <v>242.28100000000001</v>
      </c>
      <c r="G203" s="150">
        <v>3.87</v>
      </c>
      <c r="H203" s="150"/>
      <c r="I203" s="150">
        <v>5.5</v>
      </c>
      <c r="J203" s="150"/>
      <c r="K203" s="150"/>
      <c r="L203" s="150"/>
      <c r="M203" s="150">
        <v>15</v>
      </c>
      <c r="N203" s="150">
        <v>109.23</v>
      </c>
      <c r="O203" s="150"/>
      <c r="P203" s="150">
        <v>65.599999999999994</v>
      </c>
      <c r="Q203" s="150"/>
      <c r="R203" s="150"/>
      <c r="S203" s="150"/>
      <c r="T203" s="150">
        <v>13</v>
      </c>
      <c r="U203" s="150">
        <v>30.081</v>
      </c>
    </row>
    <row r="204" spans="1:21" s="6" customFormat="1">
      <c r="A204" s="261">
        <v>29</v>
      </c>
      <c r="B204" s="261"/>
      <c r="C204" s="131" t="s">
        <v>412</v>
      </c>
      <c r="D204" s="127">
        <v>220</v>
      </c>
      <c r="E204" s="131" t="s">
        <v>356</v>
      </c>
      <c r="F204" s="150">
        <v>25.658999999999999</v>
      </c>
      <c r="G204" s="150"/>
      <c r="H204" s="150"/>
      <c r="I204" s="150"/>
      <c r="J204" s="150"/>
      <c r="K204" s="150"/>
      <c r="L204" s="150"/>
      <c r="M204" s="150"/>
      <c r="N204" s="150"/>
      <c r="O204" s="150"/>
      <c r="P204" s="150">
        <v>22</v>
      </c>
      <c r="Q204" s="150"/>
      <c r="R204" s="150"/>
      <c r="S204" s="150"/>
      <c r="T204" s="150">
        <v>1</v>
      </c>
      <c r="U204" s="150">
        <v>2.6589999999999998</v>
      </c>
    </row>
    <row r="205" spans="1:21" s="6" customFormat="1" ht="13.5" thickBot="1">
      <c r="A205" s="173">
        <v>30</v>
      </c>
      <c r="B205" s="173" t="s">
        <v>413</v>
      </c>
      <c r="C205" s="131" t="s">
        <v>414</v>
      </c>
      <c r="D205" s="127">
        <v>400</v>
      </c>
      <c r="E205" s="131" t="s">
        <v>415</v>
      </c>
      <c r="F205" s="150">
        <v>49.344000000000001</v>
      </c>
      <c r="G205" s="178">
        <v>0.9</v>
      </c>
      <c r="H205" s="178"/>
      <c r="I205" s="178"/>
      <c r="J205" s="178"/>
      <c r="K205" s="179">
        <v>3.51</v>
      </c>
      <c r="L205" s="178"/>
      <c r="M205" s="178"/>
      <c r="N205" s="178">
        <v>4.8</v>
      </c>
      <c r="O205" s="178"/>
      <c r="P205" s="178"/>
      <c r="Q205" s="178"/>
      <c r="R205" s="178">
        <v>1</v>
      </c>
      <c r="S205" s="178">
        <v>25</v>
      </c>
      <c r="T205" s="178">
        <v>3.7</v>
      </c>
      <c r="U205" s="180">
        <v>10.433999999999999</v>
      </c>
    </row>
    <row r="206" spans="1:21" s="7" customFormat="1" ht="14.25" customHeight="1" thickBot="1">
      <c r="A206" s="216" t="s">
        <v>129</v>
      </c>
      <c r="B206" s="216"/>
      <c r="C206" s="216"/>
      <c r="D206" s="216"/>
      <c r="E206" s="216"/>
      <c r="F206" s="139">
        <f>SUM(F176:F205)</f>
        <v>2521.3340000000003</v>
      </c>
      <c r="G206" s="139">
        <f>SUM(G176:G205)</f>
        <v>74.345000000000027</v>
      </c>
      <c r="H206" s="139">
        <f t="shared" ref="H206:U206" si="17">SUM(H176:H205)</f>
        <v>0</v>
      </c>
      <c r="I206" s="139">
        <f t="shared" si="17"/>
        <v>240.744</v>
      </c>
      <c r="J206" s="139">
        <f t="shared" si="17"/>
        <v>41.804000000000002</v>
      </c>
      <c r="K206" s="139">
        <f t="shared" si="17"/>
        <v>72.11</v>
      </c>
      <c r="L206" s="139">
        <f t="shared" si="17"/>
        <v>3.1</v>
      </c>
      <c r="M206" s="139">
        <f t="shared" si="17"/>
        <v>62.359000000000002</v>
      </c>
      <c r="N206" s="139">
        <f t="shared" si="17"/>
        <v>532.49099999999999</v>
      </c>
      <c r="O206" s="139">
        <f t="shared" si="17"/>
        <v>2.6</v>
      </c>
      <c r="P206" s="139">
        <f t="shared" si="17"/>
        <v>162.6</v>
      </c>
      <c r="Q206" s="139">
        <f t="shared" si="17"/>
        <v>11</v>
      </c>
      <c r="R206" s="139">
        <f t="shared" si="17"/>
        <v>36</v>
      </c>
      <c r="S206" s="139">
        <f t="shared" si="17"/>
        <v>573.14499999999998</v>
      </c>
      <c r="T206" s="139">
        <f t="shared" si="17"/>
        <v>106.212</v>
      </c>
      <c r="U206" s="140">
        <f t="shared" si="17"/>
        <v>602.82399999999984</v>
      </c>
    </row>
    <row r="207" spans="1:21" s="7" customFormat="1" ht="13.5" thickBot="1">
      <c r="A207" s="218" t="s">
        <v>91</v>
      </c>
      <c r="B207" s="219"/>
      <c r="C207" s="219"/>
      <c r="D207" s="219"/>
      <c r="E207" s="219"/>
      <c r="F207" s="141">
        <f>SUM(G207:U207)</f>
        <v>99.999999999999986</v>
      </c>
      <c r="G207" s="141">
        <f>G206/F206*100</f>
        <v>2.9486375069705173</v>
      </c>
      <c r="H207" s="141">
        <f>H206/F206*100</f>
        <v>0</v>
      </c>
      <c r="I207" s="141">
        <f>I206/F206*100</f>
        <v>9.5482788079643548</v>
      </c>
      <c r="J207" s="141">
        <f>J206/F206*100</f>
        <v>1.6580111956607098</v>
      </c>
      <c r="K207" s="141">
        <f>K206/F206*100</f>
        <v>2.8599939555806566</v>
      </c>
      <c r="L207" s="141">
        <f>L206/F206*100</f>
        <v>0.12295078716266863</v>
      </c>
      <c r="M207" s="141">
        <f>M206/F206*100</f>
        <v>2.4732542376376947</v>
      </c>
      <c r="N207" s="141">
        <f>N206/F206*100</f>
        <v>21.119415357108576</v>
      </c>
      <c r="O207" s="141">
        <f>O206/F206*100</f>
        <v>0.10312001503965758</v>
      </c>
      <c r="P207" s="141">
        <f>P206/F206*100</f>
        <v>6.4489670944032005</v>
      </c>
      <c r="Q207" s="141">
        <f>Q206/F206*100</f>
        <v>0.43627698670624354</v>
      </c>
      <c r="R207" s="141">
        <f>R206/F206*100</f>
        <v>1.427815592856797</v>
      </c>
      <c r="S207" s="141">
        <f>S206/F206*100</f>
        <v>22.731815776886361</v>
      </c>
      <c r="T207" s="141">
        <f>T206/F206*100</f>
        <v>4.212531937458504</v>
      </c>
      <c r="U207" s="142">
        <f>U206/F206*100</f>
        <v>23.908930748564046</v>
      </c>
    </row>
  </sheetData>
  <mergeCells count="114">
    <mergeCell ref="B178:B179"/>
    <mergeCell ref="B199:B201"/>
    <mergeCell ref="B203:B204"/>
    <mergeCell ref="A178:A179"/>
    <mergeCell ref="A183:A184"/>
    <mergeCell ref="A188:A189"/>
    <mergeCell ref="A194:A198"/>
    <mergeCell ref="A199:A201"/>
    <mergeCell ref="A203:A204"/>
    <mergeCell ref="A206:E206"/>
    <mergeCell ref="A207:E207"/>
    <mergeCell ref="B194:B198"/>
    <mergeCell ref="B188:B189"/>
    <mergeCell ref="B183:B184"/>
    <mergeCell ref="A174:E174"/>
    <mergeCell ref="A175:E175"/>
    <mergeCell ref="A140:A141"/>
    <mergeCell ref="A143:A144"/>
    <mergeCell ref="A145:A146"/>
    <mergeCell ref="A147:A148"/>
    <mergeCell ref="A153:A155"/>
    <mergeCell ref="A157:A158"/>
    <mergeCell ref="A159:A160"/>
    <mergeCell ref="A166:A167"/>
    <mergeCell ref="A170:A171"/>
    <mergeCell ref="B170:B171"/>
    <mergeCell ref="B166:B167"/>
    <mergeCell ref="B157:B158"/>
    <mergeCell ref="B159:B160"/>
    <mergeCell ref="B153:B155"/>
    <mergeCell ref="B147:B148"/>
    <mergeCell ref="B143:B144"/>
    <mergeCell ref="B145:B146"/>
    <mergeCell ref="A7:U7"/>
    <mergeCell ref="B140:B141"/>
    <mergeCell ref="B130:B131"/>
    <mergeCell ref="B117:B118"/>
    <mergeCell ref="B110:B112"/>
    <mergeCell ref="A110:A112"/>
    <mergeCell ref="B100:B101"/>
    <mergeCell ref="B97:B98"/>
    <mergeCell ref="A60:A61"/>
    <mergeCell ref="A45:A47"/>
    <mergeCell ref="A51:A53"/>
    <mergeCell ref="A54:A55"/>
    <mergeCell ref="A67:A69"/>
    <mergeCell ref="A130:A131"/>
    <mergeCell ref="A133:A135"/>
    <mergeCell ref="B133:B135"/>
    <mergeCell ref="A138:E138"/>
    <mergeCell ref="A139:E139"/>
    <mergeCell ref="A120:A123"/>
    <mergeCell ref="B120:B123"/>
    <mergeCell ref="A124:A125"/>
    <mergeCell ref="B124:B125"/>
    <mergeCell ref="A126:A128"/>
    <mergeCell ref="B126:B128"/>
    <mergeCell ref="A107:A109"/>
    <mergeCell ref="B107:B109"/>
    <mergeCell ref="A113:A115"/>
    <mergeCell ref="B113:B115"/>
    <mergeCell ref="A117:A118"/>
    <mergeCell ref="A93:A94"/>
    <mergeCell ref="B93:B94"/>
    <mergeCell ref="A100:A101"/>
    <mergeCell ref="A103:A105"/>
    <mergeCell ref="B103:B105"/>
    <mergeCell ref="A97:A98"/>
    <mergeCell ref="A80:E80"/>
    <mergeCell ref="A85:A88"/>
    <mergeCell ref="B85:B88"/>
    <mergeCell ref="A90:A92"/>
    <mergeCell ref="B90:B92"/>
    <mergeCell ref="A62:E62"/>
    <mergeCell ref="A63:E63"/>
    <mergeCell ref="B67:B69"/>
    <mergeCell ref="B75:B76"/>
    <mergeCell ref="A79:E79"/>
    <mergeCell ref="A75:A76"/>
    <mergeCell ref="B64:B65"/>
    <mergeCell ref="A64:A65"/>
    <mergeCell ref="A44:E44"/>
    <mergeCell ref="B45:B47"/>
    <mergeCell ref="B51:B53"/>
    <mergeCell ref="B54:B55"/>
    <mergeCell ref="B60:B61"/>
    <mergeCell ref="A4:U4"/>
    <mergeCell ref="G9:U9"/>
    <mergeCell ref="F11:U11"/>
    <mergeCell ref="A19:A20"/>
    <mergeCell ref="B19:B20"/>
    <mergeCell ref="A9:A10"/>
    <mergeCell ref="A11:E11"/>
    <mergeCell ref="F9:F10"/>
    <mergeCell ref="E9:E10"/>
    <mergeCell ref="D9:D10"/>
    <mergeCell ref="C9:C10"/>
    <mergeCell ref="B9:B10"/>
    <mergeCell ref="B13:B15"/>
    <mergeCell ref="A13:A15"/>
    <mergeCell ref="A6:U6"/>
    <mergeCell ref="A22:A23"/>
    <mergeCell ref="B22:B23"/>
    <mergeCell ref="A24:A25"/>
    <mergeCell ref="B24:B25"/>
    <mergeCell ref="A28:A29"/>
    <mergeCell ref="B28:B29"/>
    <mergeCell ref="A43:E43"/>
    <mergeCell ref="A39:A40"/>
    <mergeCell ref="B39:B40"/>
    <mergeCell ref="A30:A32"/>
    <mergeCell ref="B30:B32"/>
    <mergeCell ref="A34:A36"/>
    <mergeCell ref="B34:B3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L.KRASTEV</dc:creator>
  <cp:lastModifiedBy>Oleg S. Iliev</cp:lastModifiedBy>
  <cp:lastPrinted>2023-10-18T07:56:05Z</cp:lastPrinted>
  <dcterms:created xsi:type="dcterms:W3CDTF">2002-08-17T23:01:22Z</dcterms:created>
  <dcterms:modified xsi:type="dcterms:W3CDTF">2023-11-27T10:44:57Z</dcterms:modified>
</cp:coreProperties>
</file>