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520" windowHeight="12540" activeTab="0"/>
  </bookViews>
  <sheets>
    <sheet name="DP_total" sheetId="1" r:id="rId1"/>
    <sheet name="Sheet1" sheetId="2" r:id="rId2"/>
  </sheets>
  <definedNames>
    <definedName name="_xlnm._FilterDatabase" localSheetId="0" hidden="1">'DP_total'!$A$1:$A$93</definedName>
  </definedNames>
  <calcPr fullCalcOnLoad="1"/>
</workbook>
</file>

<file path=xl/sharedStrings.xml><?xml version="1.0" encoding="utf-8"?>
<sst xmlns="http://schemas.openxmlformats.org/spreadsheetml/2006/main" count="120" uniqueCount="72">
  <si>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</si>
  <si>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</si>
  <si>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</si>
  <si>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</si>
  <si>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</si>
  <si>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</si>
  <si>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</si>
  <si>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</si>
  <si>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</si>
  <si>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</si>
  <si>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</si>
  <si>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</si>
  <si>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</si>
  <si>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</si>
  <si>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</si>
  <si>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</si>
  <si>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</si>
  <si>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</si>
  <si>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</si>
  <si>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</si>
  <si>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</si>
  <si>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</si>
  <si>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</si>
  <si>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</si>
  <si>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</si>
  <si>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</si>
  <si>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</si>
  <si>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</si>
  <si>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</si>
  <si>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</si>
  <si>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</si>
  <si>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>NNDV</t>
  </si>
  <si>
    <t>I. Едногодишни</t>
  </si>
  <si>
    <t>А-194</t>
  </si>
  <si>
    <t>II. Двегодишни</t>
  </si>
  <si>
    <t>P. Guardi</t>
  </si>
  <si>
    <t>ОБЩО І+ІІ</t>
  </si>
  <si>
    <t>21-22.03.2019</t>
  </si>
  <si>
    <t>25.03.2019-14.04.2019</t>
  </si>
  <si>
    <t xml:space="preserve">м. октомври 2020 г. </t>
  </si>
  <si>
    <t>07.03.2020</t>
  </si>
  <si>
    <t>30.03.2020</t>
  </si>
  <si>
    <t>март 2020</t>
  </si>
  <si>
    <t>02-04.03.2020; 22.04.2020</t>
  </si>
  <si>
    <t>28.02.2020</t>
  </si>
  <si>
    <t>25.02.-09.03-17.04.2020</t>
  </si>
  <si>
    <t>18.04.2020</t>
  </si>
  <si>
    <t>04.03-21.04.2020</t>
  </si>
  <si>
    <t>P. I 45/51</t>
  </si>
  <si>
    <t>10.03-23.04.2020</t>
  </si>
  <si>
    <t>23.04.2020</t>
  </si>
  <si>
    <t>14.04.2020</t>
  </si>
  <si>
    <t>09.03-22.04.2020</t>
  </si>
  <si>
    <t>21-22.03.2020</t>
  </si>
  <si>
    <t>26.02-27.03.2020</t>
  </si>
  <si>
    <t>25.02-26.03.2020</t>
  </si>
  <si>
    <t>26.02-18.03.2020</t>
  </si>
  <si>
    <t>26.02-21.03.2020</t>
  </si>
  <si>
    <t>27.02.2020</t>
  </si>
  <si>
    <t>25.02.2020</t>
  </si>
  <si>
    <t>Р. СВ-7</t>
  </si>
  <si>
    <t>Р. Luiza avanzo</t>
  </si>
  <si>
    <t>25.02-21.03.2020</t>
  </si>
  <si>
    <t>Върби</t>
  </si>
  <si>
    <t>11-13.03.2020</t>
  </si>
  <si>
    <t>Велтхайпапел</t>
  </si>
  <si>
    <t>19.03.2020</t>
  </si>
  <si>
    <t>25-30.03.2020</t>
  </si>
  <si>
    <t>25.03.2020</t>
  </si>
  <si>
    <t>27.03.2020</t>
  </si>
  <si>
    <t>24.03.2020</t>
  </si>
  <si>
    <t>25-30.03.2020; 02.04.2020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</si>
</sst>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2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32" borderId="36" xfId="0" applyNumberFormat="1" applyFont="1" applyFill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8" fillId="0" borderId="31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33" borderId="21" xfId="0" applyFont="1" applyFill="1" applyBorder="1" applyAlignment="1">
      <alignment horizontal="left" vertical="top" wrapText="1"/>
    </xf>
    <xf numFmtId="3" fontId="16" fillId="33" borderId="36" xfId="0" applyNumberFormat="1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49" fontId="19" fillId="0" borderId="33" xfId="0" applyNumberFormat="1" applyFont="1" applyBorder="1" applyAlignment="1" quotePrefix="1">
      <alignment horizontal="center" vertical="center" wrapText="1"/>
    </xf>
    <xf numFmtId="49" fontId="19" fillId="0" borderId="25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 quotePrefix="1">
      <alignment horizontal="center" vertical="center" wrapText="1"/>
    </xf>
    <xf numFmtId="49" fontId="19" fillId="0" borderId="35" xfId="0" applyNumberFormat="1" applyFont="1" applyBorder="1" applyAlignment="1" quotePrefix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6" fillId="32" borderId="36" xfId="0" applyNumberFormat="1" applyFont="1" applyFill="1" applyBorder="1" applyAlignment="1">
      <alignment horizontal="center" vertical="top" wrapText="1"/>
    </xf>
    <xf numFmtId="49" fontId="16" fillId="33" borderId="3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/>
    </xf>
    <xf numFmtId="49" fontId="19" fillId="0" borderId="31" xfId="0" applyNumberFormat="1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center" wrapText="1"/>
    </xf>
    <xf numFmtId="2" fontId="19" fillId="0" borderId="25" xfId="0" applyNumberFormat="1" applyFont="1" applyBorder="1" applyAlignment="1" quotePrefix="1">
      <alignment horizontal="center" vertical="center" wrapText="1"/>
    </xf>
    <xf numFmtId="2" fontId="18" fillId="0" borderId="23" xfId="0" applyNumberFormat="1" applyFont="1" applyBorder="1" applyAlignment="1" quotePrefix="1">
      <alignment horizontal="center" vertical="center" wrapText="1"/>
    </xf>
    <xf numFmtId="1" fontId="16" fillId="0" borderId="23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2" fontId="18" fillId="0" borderId="2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/>
    </xf>
    <xf numFmtId="1" fontId="19" fillId="0" borderId="25" xfId="0" applyNumberFormat="1" applyFont="1" applyBorder="1" applyAlignment="1">
      <alignment horizontal="righ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1" fontId="19" fillId="0" borderId="26" xfId="0" applyNumberFormat="1" applyFont="1" applyBorder="1" applyAlignment="1">
      <alignment horizontal="right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4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0" fontId="43" fillId="0" borderId="19" xfId="0" applyFont="1" applyBorder="1" applyAlignment="1">
      <alignment horizontal="left" vertical="center" wrapText="1"/>
    </xf>
    <xf numFmtId="3" fontId="19" fillId="0" borderId="32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zoomScalePageLayoutView="0" workbookViewId="0" topLeftCell="A74">
      <selection activeCell="F83" sqref="F83"/>
    </sheetView>
  </sheetViews>
  <sheetFormatPr defaultColWidth="9.140625" defaultRowHeight="12.75"/>
  <cols>
    <col min="1" max="1" width="18.28125" style="6" customWidth="1"/>
    <col min="2" max="2" width="15.00390625" style="85" customWidth="1"/>
    <col min="3" max="3" width="12.28125" style="10" customWidth="1"/>
    <col min="4" max="4" width="11.8515625" style="10" customWidth="1"/>
    <col min="5" max="5" width="12.421875" style="17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ht="14.25">
      <c r="G1" s="10" t="s">
        <v>15</v>
      </c>
    </row>
    <row r="2" spans="1:8" ht="14.25">
      <c r="A2" s="132" t="s">
        <v>16</v>
      </c>
      <c r="B2" s="133"/>
      <c r="C2" s="133"/>
      <c r="D2" s="133"/>
      <c r="E2" s="133"/>
      <c r="F2" s="133"/>
      <c r="G2" s="133"/>
      <c r="H2" s="133"/>
    </row>
    <row r="4" spans="1:8" ht="14.25">
      <c r="A4" s="134" t="s">
        <v>14</v>
      </c>
      <c r="B4" s="134"/>
      <c r="C4" s="134"/>
      <c r="D4" s="134"/>
      <c r="E4" s="134"/>
      <c r="F4" s="134"/>
      <c r="G4" s="134"/>
      <c r="H4" s="134"/>
    </row>
    <row r="6" spans="1:8" ht="20.25" customHeight="1">
      <c r="A6" s="135" t="s">
        <v>7</v>
      </c>
      <c r="B6" s="136"/>
      <c r="C6" s="136"/>
      <c r="D6" s="136"/>
      <c r="E6" s="136"/>
      <c r="F6" s="136"/>
      <c r="G6" s="136"/>
      <c r="H6" s="137"/>
    </row>
    <row r="7" spans="1:8" ht="14.25">
      <c r="A7" s="138" t="s">
        <v>0</v>
      </c>
      <c r="B7" s="139"/>
      <c r="C7" s="139"/>
      <c r="D7" s="139"/>
      <c r="E7" s="139"/>
      <c r="F7" s="139"/>
      <c r="G7" s="139"/>
      <c r="H7" s="133"/>
    </row>
    <row r="8" spans="1:8" ht="14.25">
      <c r="A8" s="138" t="s">
        <v>39</v>
      </c>
      <c r="B8" s="133"/>
      <c r="C8" s="133"/>
      <c r="D8" s="133"/>
      <c r="E8" s="133"/>
      <c r="F8" s="133"/>
      <c r="G8" s="133"/>
      <c r="H8" s="133"/>
    </row>
    <row r="9" ht="15.75" customHeight="1" thickBot="1"/>
    <row r="10" spans="1:8" ht="27.75" customHeight="1">
      <c r="A10" s="140" t="s">
        <v>3</v>
      </c>
      <c r="B10" s="118" t="s">
        <v>4</v>
      </c>
      <c r="C10" s="121" t="s">
        <v>5</v>
      </c>
      <c r="D10" s="121" t="s">
        <v>6</v>
      </c>
      <c r="E10" s="124" t="s">
        <v>24</v>
      </c>
      <c r="F10" s="107" t="s">
        <v>1</v>
      </c>
      <c r="G10" s="108"/>
      <c r="H10" s="109"/>
    </row>
    <row r="11" spans="1:8" ht="24.75" customHeight="1">
      <c r="A11" s="141"/>
      <c r="B11" s="119"/>
      <c r="C11" s="127"/>
      <c r="D11" s="122"/>
      <c r="E11" s="125"/>
      <c r="F11" s="110"/>
      <c r="G11" s="111"/>
      <c r="H11" s="112"/>
    </row>
    <row r="12" spans="1:8" ht="39" customHeight="1" thickBot="1">
      <c r="A12" s="142"/>
      <c r="B12" s="120"/>
      <c r="C12" s="128"/>
      <c r="D12" s="123"/>
      <c r="E12" s="126"/>
      <c r="F12" s="1" t="s">
        <v>17</v>
      </c>
      <c r="G12" s="1" t="s">
        <v>18</v>
      </c>
      <c r="H12" s="2" t="s">
        <v>19</v>
      </c>
    </row>
    <row r="13" spans="1:8" ht="17.25" customHeight="1" thickBot="1">
      <c r="A13" s="3">
        <v>1</v>
      </c>
      <c r="B13" s="86">
        <v>2</v>
      </c>
      <c r="C13" s="5">
        <v>3</v>
      </c>
      <c r="D13" s="4">
        <v>4</v>
      </c>
      <c r="E13" s="20">
        <v>5</v>
      </c>
      <c r="F13" s="5">
        <v>6</v>
      </c>
      <c r="G13" s="5">
        <v>7</v>
      </c>
      <c r="H13" s="12">
        <v>8</v>
      </c>
    </row>
    <row r="14" spans="1:8" ht="17.25" customHeight="1">
      <c r="A14" s="129" t="s">
        <v>32</v>
      </c>
      <c r="B14" s="130"/>
      <c r="C14" s="130"/>
      <c r="D14" s="130"/>
      <c r="E14" s="130"/>
      <c r="F14" s="130"/>
      <c r="G14" s="130"/>
      <c r="H14" s="131"/>
    </row>
    <row r="15" spans="1:10" ht="15" customHeight="1">
      <c r="A15" s="79" t="s">
        <v>33</v>
      </c>
      <c r="B15" s="87"/>
      <c r="C15" s="81">
        <f>SUM(C16)</f>
        <v>7600</v>
      </c>
      <c r="D15" s="81">
        <f>SUM(D16)</f>
        <v>5016</v>
      </c>
      <c r="E15" s="66"/>
      <c r="F15" s="81">
        <f>SUM(F16)</f>
        <v>644</v>
      </c>
      <c r="G15" s="81">
        <f>SUM(G16)</f>
        <v>1597</v>
      </c>
      <c r="H15" s="82">
        <f>SUM(H16)</f>
        <v>2775</v>
      </c>
      <c r="J15" s="8" t="b">
        <f>IF((D15+0)=(F15+G15+H15),TRUE,FALSE)</f>
        <v>1</v>
      </c>
    </row>
    <row r="16" spans="1:10" ht="28.5">
      <c r="A16" s="80" t="s">
        <v>23</v>
      </c>
      <c r="B16" s="88" t="s">
        <v>43</v>
      </c>
      <c r="C16" s="83">
        <v>7600</v>
      </c>
      <c r="D16" s="83">
        <v>5016</v>
      </c>
      <c r="E16" s="67">
        <f>D16*100/C16</f>
        <v>66</v>
      </c>
      <c r="F16" s="83">
        <v>644</v>
      </c>
      <c r="G16" s="83">
        <v>1597</v>
      </c>
      <c r="H16" s="84">
        <v>2775</v>
      </c>
      <c r="J16" s="8" t="b">
        <f>IF((D16+0)=(F16+G16+H16),TRUE,FALSE)</f>
        <v>1</v>
      </c>
    </row>
    <row r="17" spans="1:10" ht="17.25" customHeight="1">
      <c r="A17" s="21" t="s">
        <v>21</v>
      </c>
      <c r="B17" s="76"/>
      <c r="C17" s="37">
        <f>SUM(C18:C21)</f>
        <v>91300</v>
      </c>
      <c r="D17" s="37">
        <f>SUM(D18:D21)</f>
        <v>70196</v>
      </c>
      <c r="E17" s="57"/>
      <c r="F17" s="37">
        <f>SUM(F18:F21)</f>
        <v>14820</v>
      </c>
      <c r="G17" s="37">
        <f>SUM(G18:G21)</f>
        <v>24393</v>
      </c>
      <c r="H17" s="38">
        <f>SUM(H18:H21)</f>
        <v>30983</v>
      </c>
      <c r="J17" s="8" t="b">
        <f>IF((D17+0)=(F17+G17+H17),TRUE,FALSE)</f>
        <v>1</v>
      </c>
    </row>
    <row r="18" spans="1:25" ht="28.5">
      <c r="A18" s="23" t="s">
        <v>26</v>
      </c>
      <c r="B18" s="74" t="s">
        <v>54</v>
      </c>
      <c r="C18" s="39">
        <v>81200</v>
      </c>
      <c r="D18" s="40">
        <v>62798</v>
      </c>
      <c r="E18" s="58">
        <f>D18*100/C18</f>
        <v>77.33743842364532</v>
      </c>
      <c r="F18" s="39">
        <v>10693</v>
      </c>
      <c r="G18" s="39">
        <v>21581</v>
      </c>
      <c r="H18" s="41">
        <v>30524</v>
      </c>
      <c r="J18" s="8" t="b">
        <f>IF((D18+0)=(F18+G18+H18),TRUE,FALSE)</f>
        <v>1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4.25">
      <c r="A19" s="26" t="s">
        <v>27</v>
      </c>
      <c r="B19" s="70" t="s">
        <v>67</v>
      </c>
      <c r="C19" s="47">
        <v>5000</v>
      </c>
      <c r="D19" s="48">
        <v>2367</v>
      </c>
      <c r="E19" s="58">
        <f>D19*100/C19</f>
        <v>47.34</v>
      </c>
      <c r="F19" s="47">
        <v>2306</v>
      </c>
      <c r="G19" s="47">
        <v>46</v>
      </c>
      <c r="H19" s="49">
        <v>15</v>
      </c>
      <c r="J19" s="8" t="b">
        <f>IF((D19+0)=(F19+G19+H19),TRUE,FALSE)</f>
        <v>1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18" ht="14.25">
      <c r="A20" s="26" t="s">
        <v>23</v>
      </c>
      <c r="B20" s="70" t="s">
        <v>44</v>
      </c>
      <c r="C20" s="47">
        <v>700</v>
      </c>
      <c r="D20" s="48">
        <v>687</v>
      </c>
      <c r="E20" s="58">
        <f>D20*100/C20</f>
        <v>98.14285714285714</v>
      </c>
      <c r="F20" s="47">
        <v>105</v>
      </c>
      <c r="G20" s="47">
        <v>168</v>
      </c>
      <c r="H20" s="49">
        <v>414</v>
      </c>
      <c r="J20" s="8" t="b">
        <f aca="true" t="shared" si="0" ref="J20:J39">IF((D20+0)=(F20+G20+H20),TRUE,FALSE)</f>
        <v>1</v>
      </c>
      <c r="L20" s="92"/>
      <c r="M20" s="92"/>
      <c r="N20" s="92"/>
      <c r="O20" s="92"/>
      <c r="P20" s="92"/>
      <c r="Q20" s="92"/>
      <c r="R20" s="92"/>
    </row>
    <row r="21" spans="1:16" ht="15" customHeight="1">
      <c r="A21" s="26" t="s">
        <v>22</v>
      </c>
      <c r="B21" s="70"/>
      <c r="C21" s="47">
        <v>4400</v>
      </c>
      <c r="D21" s="48">
        <v>4344</v>
      </c>
      <c r="E21" s="62">
        <f>D21*100/C21</f>
        <v>98.72727272727273</v>
      </c>
      <c r="F21" s="47">
        <v>1716</v>
      </c>
      <c r="G21" s="47">
        <v>2598</v>
      </c>
      <c r="H21" s="49">
        <v>30</v>
      </c>
      <c r="J21" s="8" t="b">
        <f t="shared" si="0"/>
        <v>1</v>
      </c>
      <c r="L21" s="92"/>
      <c r="M21" s="92"/>
      <c r="N21" s="92"/>
      <c r="O21" s="92"/>
      <c r="P21" s="92"/>
    </row>
    <row r="22" spans="1:18" ht="17.25" customHeight="1">
      <c r="A22" s="25" t="s">
        <v>13</v>
      </c>
      <c r="B22" s="72"/>
      <c r="C22" s="31">
        <f>SUM(C23:C23)</f>
        <v>4800</v>
      </c>
      <c r="D22" s="31">
        <f>SUM(D23:D23)</f>
        <v>4522</v>
      </c>
      <c r="E22" s="59"/>
      <c r="F22" s="31">
        <f>SUM(F23:F23)</f>
        <v>411</v>
      </c>
      <c r="G22" s="31">
        <f>SUM(G23:G23)</f>
        <v>1467</v>
      </c>
      <c r="H22" s="33">
        <f>SUM(H23:H23)</f>
        <v>2644</v>
      </c>
      <c r="J22" s="8" t="b">
        <f t="shared" si="0"/>
        <v>1</v>
      </c>
      <c r="L22" s="92"/>
      <c r="M22" s="92"/>
      <c r="N22" s="92"/>
      <c r="O22" s="92"/>
      <c r="P22" s="92"/>
      <c r="Q22" s="92"/>
      <c r="R22" s="92"/>
    </row>
    <row r="23" spans="1:10" ht="28.5">
      <c r="A23" s="22" t="s">
        <v>23</v>
      </c>
      <c r="B23" s="71" t="s">
        <v>49</v>
      </c>
      <c r="C23" s="34">
        <v>4800</v>
      </c>
      <c r="D23" s="35">
        <v>4522</v>
      </c>
      <c r="E23" s="56">
        <f>D23*100/C23</f>
        <v>94.20833333333333</v>
      </c>
      <c r="F23" s="34">
        <v>411</v>
      </c>
      <c r="G23" s="34">
        <v>1467</v>
      </c>
      <c r="H23" s="36">
        <v>2644</v>
      </c>
      <c r="J23" s="8" t="b">
        <f t="shared" si="0"/>
        <v>1</v>
      </c>
    </row>
    <row r="24" spans="1:10" ht="17.25" customHeight="1">
      <c r="A24" s="24" t="s">
        <v>8</v>
      </c>
      <c r="B24" s="73"/>
      <c r="C24" s="42">
        <f>SUM(C25:C26)</f>
        <v>57060</v>
      </c>
      <c r="D24" s="43">
        <f>SUM(D25:D26)</f>
        <v>43040</v>
      </c>
      <c r="E24" s="60"/>
      <c r="F24" s="42">
        <f>SUM(F25:F26)</f>
        <v>9209</v>
      </c>
      <c r="G24" s="42">
        <f>SUM(G25:G26)</f>
        <v>16379</v>
      </c>
      <c r="H24" s="44">
        <f>SUM(H25:H26)</f>
        <v>17452</v>
      </c>
      <c r="J24" s="8" t="b">
        <f t="shared" si="0"/>
        <v>1</v>
      </c>
    </row>
    <row r="25" spans="1:10" ht="17.25" customHeight="1">
      <c r="A25" s="23" t="s">
        <v>26</v>
      </c>
      <c r="B25" s="74" t="s">
        <v>55</v>
      </c>
      <c r="C25" s="39">
        <v>40900</v>
      </c>
      <c r="D25" s="40">
        <v>30414</v>
      </c>
      <c r="E25" s="58">
        <f>D25*100/C25</f>
        <v>74.36185819070904</v>
      </c>
      <c r="F25" s="39">
        <v>6977</v>
      </c>
      <c r="G25" s="39">
        <v>13454</v>
      </c>
      <c r="H25" s="45">
        <v>9983</v>
      </c>
      <c r="J25" s="8" t="b">
        <f t="shared" si="0"/>
        <v>1</v>
      </c>
    </row>
    <row r="26" spans="1:10" ht="17.25" customHeight="1">
      <c r="A26" s="93" t="s">
        <v>27</v>
      </c>
      <c r="B26" s="94" t="s">
        <v>70</v>
      </c>
      <c r="C26" s="95">
        <v>16160</v>
      </c>
      <c r="D26" s="96">
        <v>12626</v>
      </c>
      <c r="E26" s="97">
        <f>D26*100/C26</f>
        <v>78.13118811881188</v>
      </c>
      <c r="F26" s="95">
        <v>2232</v>
      </c>
      <c r="G26" s="95">
        <v>2925</v>
      </c>
      <c r="H26" s="146">
        <v>7469</v>
      </c>
      <c r="J26" s="8" t="b">
        <f t="shared" si="0"/>
        <v>1</v>
      </c>
    </row>
    <row r="27" spans="1:10" ht="17.25" customHeight="1">
      <c r="A27" s="99" t="s">
        <v>35</v>
      </c>
      <c r="B27" s="102"/>
      <c r="C27" s="103">
        <f>SUM(C28)</f>
        <v>7500</v>
      </c>
      <c r="D27" s="104">
        <f>SUM(D28)</f>
        <v>7183</v>
      </c>
      <c r="E27" s="105">
        <f>D27*100/C27</f>
        <v>95.77333333333333</v>
      </c>
      <c r="F27" s="103">
        <f>SUM(F28)</f>
        <v>981</v>
      </c>
      <c r="G27" s="103">
        <f>SUM(G28)</f>
        <v>4944</v>
      </c>
      <c r="H27" s="106">
        <f>SUM(H28)</f>
        <v>1258</v>
      </c>
      <c r="J27" s="8" t="b">
        <f t="shared" si="0"/>
        <v>1</v>
      </c>
    </row>
    <row r="28" spans="1:11" ht="17.25" customHeight="1">
      <c r="A28" s="100" t="s">
        <v>22</v>
      </c>
      <c r="B28" s="101"/>
      <c r="C28" s="113">
        <v>7500</v>
      </c>
      <c r="D28" s="113">
        <v>7183</v>
      </c>
      <c r="E28" s="114">
        <f>D28*100/C28</f>
        <v>95.77333333333333</v>
      </c>
      <c r="F28" s="113">
        <v>981</v>
      </c>
      <c r="G28" s="113">
        <v>4944</v>
      </c>
      <c r="H28" s="115">
        <v>1258</v>
      </c>
      <c r="J28" s="8" t="b">
        <f t="shared" si="0"/>
        <v>1</v>
      </c>
      <c r="K28" s="29"/>
    </row>
    <row r="29" spans="1:11" ht="17.25" customHeight="1">
      <c r="A29" s="25" t="s">
        <v>48</v>
      </c>
      <c r="B29" s="72"/>
      <c r="C29" s="31">
        <f>SUM(C30:C33)</f>
        <v>46600</v>
      </c>
      <c r="D29" s="32">
        <f>SUM(D30:D33)</f>
        <v>27885</v>
      </c>
      <c r="E29" s="55"/>
      <c r="F29" s="31">
        <f>SUM(F30:F33)</f>
        <v>9648</v>
      </c>
      <c r="G29" s="31">
        <f>SUM(G30:G33)</f>
        <v>17196</v>
      </c>
      <c r="H29" s="33">
        <f>SUM(H30:H33)</f>
        <v>1041</v>
      </c>
      <c r="J29" s="8" t="b">
        <f t="shared" si="0"/>
        <v>1</v>
      </c>
      <c r="K29" s="29"/>
    </row>
    <row r="30" spans="1:11" ht="33" customHeight="1">
      <c r="A30" s="93" t="s">
        <v>27</v>
      </c>
      <c r="B30" s="117" t="s">
        <v>71</v>
      </c>
      <c r="C30" s="95">
        <v>22000</v>
      </c>
      <c r="D30" s="96">
        <v>5747</v>
      </c>
      <c r="E30" s="97">
        <v>65.89500000000001</v>
      </c>
      <c r="F30" s="95">
        <v>2940</v>
      </c>
      <c r="G30" s="95">
        <v>2807</v>
      </c>
      <c r="H30" s="98">
        <v>0</v>
      </c>
      <c r="J30" s="8" t="b">
        <f t="shared" si="0"/>
        <v>1</v>
      </c>
      <c r="K30" s="29"/>
    </row>
    <row r="31" spans="1:10" ht="28.5">
      <c r="A31" s="23" t="s">
        <v>23</v>
      </c>
      <c r="B31" s="74" t="s">
        <v>47</v>
      </c>
      <c r="C31" s="39">
        <v>3100</v>
      </c>
      <c r="D31" s="40">
        <v>2041</v>
      </c>
      <c r="E31" s="58">
        <f>D31*100/C31</f>
        <v>65.83870967741936</v>
      </c>
      <c r="F31" s="39">
        <v>344</v>
      </c>
      <c r="G31" s="39">
        <v>736</v>
      </c>
      <c r="H31" s="41">
        <v>961</v>
      </c>
      <c r="J31" s="8" t="b">
        <f t="shared" si="0"/>
        <v>1</v>
      </c>
    </row>
    <row r="32" spans="1:10" ht="14.25">
      <c r="A32" s="26" t="s">
        <v>22</v>
      </c>
      <c r="B32" s="70"/>
      <c r="C32" s="47">
        <v>15000</v>
      </c>
      <c r="D32" s="48">
        <v>14743</v>
      </c>
      <c r="E32" s="58">
        <f>D32*100/C32</f>
        <v>98.28666666666666</v>
      </c>
      <c r="F32" s="47">
        <v>6063</v>
      </c>
      <c r="G32" s="47">
        <v>8680</v>
      </c>
      <c r="H32" s="49"/>
      <c r="J32" s="8" t="b">
        <f t="shared" si="0"/>
        <v>1</v>
      </c>
    </row>
    <row r="33" spans="1:10" ht="14.25">
      <c r="A33" s="22" t="s">
        <v>12</v>
      </c>
      <c r="B33" s="71" t="s">
        <v>42</v>
      </c>
      <c r="C33" s="34">
        <v>6500</v>
      </c>
      <c r="D33" s="35">
        <v>5354</v>
      </c>
      <c r="E33" s="56">
        <f>D33*100/C33</f>
        <v>82.36923076923077</v>
      </c>
      <c r="F33" s="34">
        <v>301</v>
      </c>
      <c r="G33" s="34">
        <v>4973</v>
      </c>
      <c r="H33" s="36">
        <v>80</v>
      </c>
      <c r="J33" s="8" t="b">
        <f t="shared" si="0"/>
        <v>1</v>
      </c>
    </row>
    <row r="34" spans="1:10" ht="17.25" customHeight="1">
      <c r="A34" s="25" t="s">
        <v>20</v>
      </c>
      <c r="B34" s="72"/>
      <c r="C34" s="31">
        <f>SUM(C35:C38)</f>
        <v>42500</v>
      </c>
      <c r="D34" s="31">
        <f>SUM(D35:D38)</f>
        <v>34282</v>
      </c>
      <c r="E34" s="55"/>
      <c r="F34" s="31">
        <f>SUM(F35:F38)</f>
        <v>7894</v>
      </c>
      <c r="G34" s="31">
        <f>SUM(G35:G38)</f>
        <v>11927</v>
      </c>
      <c r="H34" s="50">
        <f>SUM(H35:H38)</f>
        <v>14461</v>
      </c>
      <c r="J34" s="8" t="b">
        <f t="shared" si="0"/>
        <v>1</v>
      </c>
    </row>
    <row r="35" spans="1:10" ht="17.25" customHeight="1">
      <c r="A35" s="30" t="s">
        <v>26</v>
      </c>
      <c r="B35" s="116" t="s">
        <v>57</v>
      </c>
      <c r="C35" s="53">
        <v>12000</v>
      </c>
      <c r="D35" s="53">
        <v>9192</v>
      </c>
      <c r="E35" s="61">
        <f>D35*100/C35</f>
        <v>76.6</v>
      </c>
      <c r="F35" s="53">
        <v>2904</v>
      </c>
      <c r="G35" s="53">
        <v>3378</v>
      </c>
      <c r="H35" s="68">
        <v>2910</v>
      </c>
      <c r="J35" s="8" t="b">
        <f t="shared" si="0"/>
        <v>1</v>
      </c>
    </row>
    <row r="36" spans="1:10" ht="14.25">
      <c r="A36" s="23" t="s">
        <v>23</v>
      </c>
      <c r="B36" s="74" t="s">
        <v>46</v>
      </c>
      <c r="C36" s="39">
        <v>5500</v>
      </c>
      <c r="D36" s="40">
        <v>3857</v>
      </c>
      <c r="E36" s="58">
        <f>D36*100/C36</f>
        <v>70.12727272727273</v>
      </c>
      <c r="F36" s="39">
        <v>164</v>
      </c>
      <c r="G36" s="39">
        <v>419</v>
      </c>
      <c r="H36" s="41">
        <v>3274</v>
      </c>
      <c r="J36" s="8" t="b">
        <f t="shared" si="0"/>
        <v>1</v>
      </c>
    </row>
    <row r="37" spans="1:10" ht="14.25">
      <c r="A37" s="26" t="s">
        <v>22</v>
      </c>
      <c r="B37" s="70"/>
      <c r="C37" s="47">
        <v>5000</v>
      </c>
      <c r="D37" s="48">
        <v>4612</v>
      </c>
      <c r="E37" s="62">
        <f>D37*100/C37</f>
        <v>92.24</v>
      </c>
      <c r="F37" s="47">
        <v>1404</v>
      </c>
      <c r="G37" s="47">
        <v>3208</v>
      </c>
      <c r="H37" s="49"/>
      <c r="J37" s="8" t="b">
        <f t="shared" si="0"/>
        <v>1</v>
      </c>
    </row>
    <row r="38" spans="1:10" ht="17.25" customHeight="1">
      <c r="A38" s="22" t="s">
        <v>12</v>
      </c>
      <c r="B38" s="71" t="s">
        <v>41</v>
      </c>
      <c r="C38" s="34">
        <v>20000</v>
      </c>
      <c r="D38" s="35">
        <v>16621</v>
      </c>
      <c r="E38" s="56">
        <f>D38*100/C38</f>
        <v>83.105</v>
      </c>
      <c r="F38" s="34">
        <v>3422</v>
      </c>
      <c r="G38" s="34">
        <v>4922</v>
      </c>
      <c r="H38" s="46">
        <v>8277</v>
      </c>
      <c r="J38" s="8" t="b">
        <f t="shared" si="0"/>
        <v>1</v>
      </c>
    </row>
    <row r="39" spans="1:10" ht="17.25" customHeight="1">
      <c r="A39" s="21" t="s">
        <v>9</v>
      </c>
      <c r="B39" s="76"/>
      <c r="C39" s="37">
        <f>SUM(C40:C44)</f>
        <v>342200</v>
      </c>
      <c r="D39" s="37">
        <f>SUM(D40:D44)</f>
        <v>267017</v>
      </c>
      <c r="E39" s="57"/>
      <c r="F39" s="37">
        <f>SUM(F40:F44)</f>
        <v>76523</v>
      </c>
      <c r="G39" s="37">
        <f>SUM(G40:G44)</f>
        <v>114903</v>
      </c>
      <c r="H39" s="51">
        <f>SUM(H40:H44)</f>
        <v>75591</v>
      </c>
      <c r="J39" s="8" t="b">
        <f t="shared" si="0"/>
        <v>1</v>
      </c>
    </row>
    <row r="40" spans="1:10" ht="28.5">
      <c r="A40" s="23" t="s">
        <v>26</v>
      </c>
      <c r="B40" s="74" t="s">
        <v>56</v>
      </c>
      <c r="C40" s="39">
        <v>68100</v>
      </c>
      <c r="D40" s="40">
        <v>58678</v>
      </c>
      <c r="E40" s="58">
        <f>D40*100/C40</f>
        <v>86.16446402349486</v>
      </c>
      <c r="F40" s="39">
        <v>14281</v>
      </c>
      <c r="G40" s="39">
        <v>27809</v>
      </c>
      <c r="H40" s="41">
        <v>16588</v>
      </c>
      <c r="J40" s="8" t="b">
        <f>IF((D40+0)=(F40+G40+H40),TRUE,FALSE)</f>
        <v>1</v>
      </c>
    </row>
    <row r="41" spans="1:10" ht="14.25">
      <c r="A41" s="23" t="s">
        <v>27</v>
      </c>
      <c r="B41" s="74" t="s">
        <v>67</v>
      </c>
      <c r="C41" s="39">
        <v>104800</v>
      </c>
      <c r="D41" s="40">
        <v>72243</v>
      </c>
      <c r="E41" s="58">
        <f>D41*100/C41</f>
        <v>68.93416030534351</v>
      </c>
      <c r="F41" s="39">
        <v>27250</v>
      </c>
      <c r="G41" s="39">
        <v>22542</v>
      </c>
      <c r="H41" s="41">
        <v>22451</v>
      </c>
      <c r="J41" s="8" t="b">
        <f>IF((D41+0)=(F41+G41+H41),TRUE,FALSE)</f>
        <v>1</v>
      </c>
    </row>
    <row r="42" spans="1:10" ht="15.75" customHeight="1">
      <c r="A42" s="23" t="s">
        <v>22</v>
      </c>
      <c r="B42" s="74"/>
      <c r="C42" s="39">
        <v>36400</v>
      </c>
      <c r="D42" s="40">
        <v>31812</v>
      </c>
      <c r="E42" s="58">
        <f>D42*100/C42</f>
        <v>87.3956043956044</v>
      </c>
      <c r="F42" s="40">
        <v>19853</v>
      </c>
      <c r="G42" s="40">
        <v>11813</v>
      </c>
      <c r="H42" s="41">
        <v>146</v>
      </c>
      <c r="J42" s="8" t="b">
        <f aca="true" t="shared" si="1" ref="J42:J72">IF((D42+0)=(F42+G42+H42),TRUE,FALSE)</f>
        <v>1</v>
      </c>
    </row>
    <row r="43" spans="1:10" ht="28.5">
      <c r="A43" s="23" t="s">
        <v>23</v>
      </c>
      <c r="B43" s="74" t="s">
        <v>45</v>
      </c>
      <c r="C43" s="39">
        <v>65400</v>
      </c>
      <c r="D43" s="40">
        <v>47718</v>
      </c>
      <c r="E43" s="61">
        <f>D43*100/C43</f>
        <v>72.96330275229357</v>
      </c>
      <c r="F43" s="39">
        <v>7862</v>
      </c>
      <c r="G43" s="39">
        <v>16678</v>
      </c>
      <c r="H43" s="41">
        <v>23178</v>
      </c>
      <c r="J43" s="8" t="b">
        <f t="shared" si="1"/>
        <v>1</v>
      </c>
    </row>
    <row r="44" spans="1:10" ht="14.25">
      <c r="A44" s="22" t="s">
        <v>12</v>
      </c>
      <c r="B44" s="71" t="s">
        <v>40</v>
      </c>
      <c r="C44" s="34">
        <v>67500</v>
      </c>
      <c r="D44" s="35">
        <v>56566</v>
      </c>
      <c r="E44" s="56">
        <f>D44*100/C44</f>
        <v>83.80148148148149</v>
      </c>
      <c r="F44" s="34">
        <v>7277</v>
      </c>
      <c r="G44" s="34">
        <v>36061</v>
      </c>
      <c r="H44" s="36">
        <v>13228</v>
      </c>
      <c r="J44" s="8" t="b">
        <f>IF((D44+0)=(F44+G44+H44),TRUE,FALSE)</f>
        <v>1</v>
      </c>
    </row>
    <row r="45" spans="1:10" ht="14.25">
      <c r="A45" s="25" t="s">
        <v>10</v>
      </c>
      <c r="B45" s="77"/>
      <c r="C45" s="31">
        <f>SUM(C46)</f>
        <v>5000</v>
      </c>
      <c r="D45" s="31">
        <f>SUM(D46)</f>
        <v>3435</v>
      </c>
      <c r="E45" s="59"/>
      <c r="F45" s="31">
        <f>SUM(F46)</f>
        <v>413</v>
      </c>
      <c r="G45" s="31">
        <f>SUM(G46)</f>
        <v>2122</v>
      </c>
      <c r="H45" s="50">
        <f>SUM(H46)</f>
        <v>900</v>
      </c>
      <c r="J45" s="8" t="b">
        <f t="shared" si="1"/>
        <v>1</v>
      </c>
    </row>
    <row r="46" spans="1:10" ht="14.25">
      <c r="A46" s="22" t="s">
        <v>11</v>
      </c>
      <c r="B46" s="71" t="s">
        <v>53</v>
      </c>
      <c r="C46" s="34">
        <v>5000</v>
      </c>
      <c r="D46" s="35">
        <v>3435</v>
      </c>
      <c r="E46" s="56">
        <f>D46*100/C46</f>
        <v>68.7</v>
      </c>
      <c r="F46" s="35">
        <v>413</v>
      </c>
      <c r="G46" s="35">
        <v>2122</v>
      </c>
      <c r="H46" s="36">
        <v>900</v>
      </c>
      <c r="J46" s="8" t="b">
        <f t="shared" si="1"/>
        <v>1</v>
      </c>
    </row>
    <row r="47" spans="1:10" ht="14.25">
      <c r="A47" s="25" t="s">
        <v>60</v>
      </c>
      <c r="B47" s="72"/>
      <c r="C47" s="31">
        <f>SUM(C48:C48)</f>
        <v>15000</v>
      </c>
      <c r="D47" s="32">
        <f>SUM(D48:D48)</f>
        <v>11808</v>
      </c>
      <c r="E47" s="55"/>
      <c r="F47" s="31">
        <f>SUM(F48:F48)</f>
        <v>3874</v>
      </c>
      <c r="G47" s="31">
        <f>SUM(G48:G48)</f>
        <v>6099</v>
      </c>
      <c r="H47" s="33">
        <f>SUM(H48:H48)</f>
        <v>1835</v>
      </c>
      <c r="J47" s="8" t="b">
        <f t="shared" si="1"/>
        <v>1</v>
      </c>
    </row>
    <row r="48" spans="1:10" ht="15.75" customHeight="1">
      <c r="A48" s="22" t="s">
        <v>26</v>
      </c>
      <c r="B48" s="71" t="s">
        <v>62</v>
      </c>
      <c r="C48" s="34">
        <v>15000</v>
      </c>
      <c r="D48" s="35">
        <v>11808</v>
      </c>
      <c r="E48" s="56">
        <f>D48*100/C48</f>
        <v>78.72</v>
      </c>
      <c r="F48" s="34">
        <v>3874</v>
      </c>
      <c r="G48" s="34">
        <v>6099</v>
      </c>
      <c r="H48" s="36">
        <v>1835</v>
      </c>
      <c r="J48" s="8" t="b">
        <f t="shared" si="1"/>
        <v>1</v>
      </c>
    </row>
    <row r="49" spans="1:10" ht="14.25">
      <c r="A49" s="24" t="s">
        <v>61</v>
      </c>
      <c r="B49" s="73"/>
      <c r="C49" s="42">
        <f>SUM(C50:C50)</f>
        <v>5700</v>
      </c>
      <c r="D49" s="43">
        <f>SUM(D50:D50)</f>
        <v>4480</v>
      </c>
      <c r="E49" s="60"/>
      <c r="F49" s="42">
        <f>SUM(F50:F50)</f>
        <v>530</v>
      </c>
      <c r="G49" s="42">
        <f>SUM(G50:G50)</f>
        <v>1594</v>
      </c>
      <c r="H49" s="44">
        <f>SUM(H50:H50)</f>
        <v>2356</v>
      </c>
      <c r="J49" s="8" t="b">
        <f t="shared" si="1"/>
        <v>1</v>
      </c>
    </row>
    <row r="50" spans="1:10" ht="18" customHeight="1">
      <c r="A50" s="23" t="s">
        <v>26</v>
      </c>
      <c r="B50" s="74" t="s">
        <v>58</v>
      </c>
      <c r="C50" s="39">
        <v>5700</v>
      </c>
      <c r="D50" s="40">
        <v>4480</v>
      </c>
      <c r="E50" s="58">
        <f>D50*100/C50</f>
        <v>78.59649122807018</v>
      </c>
      <c r="F50" s="39">
        <v>530</v>
      </c>
      <c r="G50" s="39">
        <v>1594</v>
      </c>
      <c r="H50" s="45">
        <v>2356</v>
      </c>
      <c r="J50" s="8" t="b">
        <f t="shared" si="1"/>
        <v>1</v>
      </c>
    </row>
    <row r="51" spans="1:10" ht="14.25">
      <c r="A51" s="25" t="s">
        <v>31</v>
      </c>
      <c r="B51" s="78"/>
      <c r="C51" s="31">
        <f>SUM(C52:C52)</f>
        <v>10000</v>
      </c>
      <c r="D51" s="31">
        <f>SUM(D52:D52)</f>
        <v>7934</v>
      </c>
      <c r="E51" s="55"/>
      <c r="F51" s="31">
        <f>SUM(F52:F52)</f>
        <v>6450</v>
      </c>
      <c r="G51" s="31">
        <f>SUM(G52:G52)</f>
        <v>1052</v>
      </c>
      <c r="H51" s="50">
        <f>SUM(H52:H52)</f>
        <v>432</v>
      </c>
      <c r="J51" s="8" t="b">
        <f t="shared" si="1"/>
        <v>1</v>
      </c>
    </row>
    <row r="52" spans="1:10" ht="14.25">
      <c r="A52" s="30" t="s">
        <v>27</v>
      </c>
      <c r="B52" s="75" t="s">
        <v>67</v>
      </c>
      <c r="C52" s="53">
        <v>10000</v>
      </c>
      <c r="D52" s="53">
        <v>7934</v>
      </c>
      <c r="E52" s="61">
        <f>D52*100/C52</f>
        <v>79.34</v>
      </c>
      <c r="F52" s="53">
        <v>6450</v>
      </c>
      <c r="G52" s="53">
        <v>1052</v>
      </c>
      <c r="H52" s="68">
        <v>432</v>
      </c>
      <c r="J52" s="8" t="b">
        <f t="shared" si="1"/>
        <v>1</v>
      </c>
    </row>
    <row r="53" spans="1:10" ht="14.25">
      <c r="A53" s="25" t="s">
        <v>28</v>
      </c>
      <c r="B53" s="78"/>
      <c r="C53" s="31">
        <f>SUM(C54:C55)</f>
        <v>25300</v>
      </c>
      <c r="D53" s="32">
        <f>SUM(D54:D55)</f>
        <v>19021</v>
      </c>
      <c r="E53" s="55"/>
      <c r="F53" s="31">
        <f>SUM(F54:F55)</f>
        <v>9629</v>
      </c>
      <c r="G53" s="31">
        <f>SUM(G54:G55)</f>
        <v>5850</v>
      </c>
      <c r="H53" s="52">
        <f>SUM(H54:H55)</f>
        <v>3542</v>
      </c>
      <c r="J53" s="8" t="b">
        <f t="shared" si="1"/>
        <v>1</v>
      </c>
    </row>
    <row r="54" spans="1:10" ht="14.25">
      <c r="A54" s="30" t="s">
        <v>26</v>
      </c>
      <c r="B54" s="75" t="s">
        <v>59</v>
      </c>
      <c r="C54" s="53">
        <v>6100</v>
      </c>
      <c r="D54" s="143">
        <v>4574</v>
      </c>
      <c r="E54" s="61">
        <f>D54*100/C54</f>
        <v>74.98360655737704</v>
      </c>
      <c r="F54" s="53">
        <v>1144</v>
      </c>
      <c r="G54" s="53">
        <v>1995</v>
      </c>
      <c r="H54" s="144">
        <v>1435</v>
      </c>
      <c r="J54" s="8" t="b">
        <f t="shared" si="1"/>
        <v>1</v>
      </c>
    </row>
    <row r="55" spans="1:10" ht="14.25">
      <c r="A55" s="22" t="s">
        <v>27</v>
      </c>
      <c r="B55" s="71" t="s">
        <v>67</v>
      </c>
      <c r="C55" s="34">
        <v>19200</v>
      </c>
      <c r="D55" s="35">
        <v>14447</v>
      </c>
      <c r="E55" s="56">
        <f>D55*100/C55</f>
        <v>75.24479166666667</v>
      </c>
      <c r="F55" s="34">
        <v>8485</v>
      </c>
      <c r="G55" s="34">
        <v>3855</v>
      </c>
      <c r="H55" s="36">
        <v>2107</v>
      </c>
      <c r="J55" s="8" t="b">
        <f t="shared" si="1"/>
        <v>1</v>
      </c>
    </row>
    <row r="56" spans="1:10" ht="14.25">
      <c r="A56" s="25" t="s">
        <v>29</v>
      </c>
      <c r="B56" s="78"/>
      <c r="C56" s="31">
        <f>SUM(C57:C59)</f>
        <v>24650</v>
      </c>
      <c r="D56" s="32">
        <f>SUM(D57:D59)</f>
        <v>20698</v>
      </c>
      <c r="E56" s="55"/>
      <c r="F56" s="31">
        <f>SUM(F57:F59)</f>
        <v>1861</v>
      </c>
      <c r="G56" s="31">
        <f>SUM(G57:G59)</f>
        <v>6088</v>
      </c>
      <c r="H56" s="52">
        <f>SUM(H57:H59)</f>
        <v>12749</v>
      </c>
      <c r="J56" s="8" t="b">
        <f t="shared" si="1"/>
        <v>1</v>
      </c>
    </row>
    <row r="57" spans="1:10" ht="14.25">
      <c r="A57" s="93" t="s">
        <v>26</v>
      </c>
      <c r="B57" s="94" t="s">
        <v>59</v>
      </c>
      <c r="C57" s="95">
        <v>6900</v>
      </c>
      <c r="D57" s="96">
        <v>4720</v>
      </c>
      <c r="E57" s="97">
        <f>D57*100/C57</f>
        <v>68.40579710144928</v>
      </c>
      <c r="F57" s="95">
        <v>800</v>
      </c>
      <c r="G57" s="95">
        <v>1951</v>
      </c>
      <c r="H57" s="98">
        <v>1969</v>
      </c>
      <c r="J57" s="8" t="b">
        <f t="shared" si="1"/>
        <v>1</v>
      </c>
    </row>
    <row r="58" spans="1:10" ht="14.25">
      <c r="A58" s="23" t="s">
        <v>27</v>
      </c>
      <c r="B58" s="74" t="s">
        <v>69</v>
      </c>
      <c r="C58" s="39">
        <v>12350</v>
      </c>
      <c r="D58" s="40">
        <v>10920</v>
      </c>
      <c r="E58" s="58">
        <f>D58*100/C58</f>
        <v>88.42105263157895</v>
      </c>
      <c r="F58" s="39">
        <v>520</v>
      </c>
      <c r="G58" s="39">
        <v>2600</v>
      </c>
      <c r="H58" s="41">
        <v>7800</v>
      </c>
      <c r="J58" s="8" t="b">
        <f t="shared" si="1"/>
        <v>1</v>
      </c>
    </row>
    <row r="59" spans="1:10" ht="28.5">
      <c r="A59" s="93" t="s">
        <v>23</v>
      </c>
      <c r="B59" s="94" t="s">
        <v>52</v>
      </c>
      <c r="C59" s="95">
        <v>5400</v>
      </c>
      <c r="D59" s="96">
        <v>5058</v>
      </c>
      <c r="E59" s="97">
        <f>D59*100/C59</f>
        <v>93.66666666666667</v>
      </c>
      <c r="F59" s="95">
        <v>541</v>
      </c>
      <c r="G59" s="95">
        <v>1537</v>
      </c>
      <c r="H59" s="98">
        <v>2980</v>
      </c>
      <c r="J59" s="8" t="b">
        <f t="shared" si="1"/>
        <v>1</v>
      </c>
    </row>
    <row r="60" spans="1:10" ht="14.25">
      <c r="A60" s="25" t="s">
        <v>30</v>
      </c>
      <c r="B60" s="78"/>
      <c r="C60" s="31">
        <f>SUM(C61:C62)</f>
        <v>4900</v>
      </c>
      <c r="D60" s="32">
        <f>SUM(D61:D62)</f>
        <v>4227</v>
      </c>
      <c r="E60" s="55"/>
      <c r="F60" s="31">
        <f>SUM(F61:F62)</f>
        <v>535</v>
      </c>
      <c r="G60" s="31">
        <f>SUM(G61:G62)</f>
        <v>1493</v>
      </c>
      <c r="H60" s="52">
        <f>SUM(H61:H62)</f>
        <v>2199</v>
      </c>
      <c r="J60" s="8" t="b">
        <f t="shared" si="1"/>
        <v>1</v>
      </c>
    </row>
    <row r="61" spans="1:10" ht="14.25">
      <c r="A61" s="30" t="s">
        <v>26</v>
      </c>
      <c r="B61" s="75" t="s">
        <v>58</v>
      </c>
      <c r="C61" s="53">
        <v>3400</v>
      </c>
      <c r="D61" s="143">
        <v>2737</v>
      </c>
      <c r="E61" s="61">
        <f>D61*100/C61</f>
        <v>80.5</v>
      </c>
      <c r="F61" s="53">
        <v>437</v>
      </c>
      <c r="G61" s="53">
        <v>1115</v>
      </c>
      <c r="H61" s="144">
        <v>1185</v>
      </c>
      <c r="J61" s="8" t="b">
        <f t="shared" si="1"/>
        <v>1</v>
      </c>
    </row>
    <row r="62" spans="1:10" ht="14.25">
      <c r="A62" s="22" t="s">
        <v>23</v>
      </c>
      <c r="B62" s="71" t="s">
        <v>50</v>
      </c>
      <c r="C62" s="34">
        <v>1500</v>
      </c>
      <c r="D62" s="35">
        <v>1490</v>
      </c>
      <c r="E62" s="56">
        <f>D62*100/C62</f>
        <v>99.33333333333333</v>
      </c>
      <c r="F62" s="34">
        <v>98</v>
      </c>
      <c r="G62" s="34">
        <v>378</v>
      </c>
      <c r="H62" s="36">
        <v>1014</v>
      </c>
      <c r="J62" s="8" t="b">
        <f t="shared" si="1"/>
        <v>1</v>
      </c>
    </row>
    <row r="63" spans="1:10" ht="17.25" customHeight="1">
      <c r="A63" s="25" t="s">
        <v>25</v>
      </c>
      <c r="B63" s="72"/>
      <c r="C63" s="31">
        <f>SUM(C64:C67)</f>
        <v>26660</v>
      </c>
      <c r="D63" s="31">
        <f>SUM(D64:D67)</f>
        <v>19163</v>
      </c>
      <c r="E63" s="55"/>
      <c r="F63" s="31">
        <f>SUM(F64:F67)</f>
        <v>7788</v>
      </c>
      <c r="G63" s="31">
        <f>SUM(G64:G67)</f>
        <v>7809</v>
      </c>
      <c r="H63" s="50">
        <f>SUM(H64:H67)</f>
        <v>3566</v>
      </c>
      <c r="J63" s="8" t="b">
        <f t="shared" si="1"/>
        <v>1</v>
      </c>
    </row>
    <row r="64" spans="1:10" ht="14.25">
      <c r="A64" s="23" t="s">
        <v>27</v>
      </c>
      <c r="B64" s="74" t="s">
        <v>68</v>
      </c>
      <c r="C64" s="39">
        <v>4660</v>
      </c>
      <c r="D64" s="40">
        <v>4174</v>
      </c>
      <c r="E64" s="58">
        <f>D64*100/C64</f>
        <v>89.57081545064378</v>
      </c>
      <c r="F64" s="39">
        <v>125</v>
      </c>
      <c r="G64" s="39">
        <v>1916</v>
      </c>
      <c r="H64" s="41">
        <v>2133</v>
      </c>
      <c r="J64" s="8" t="b">
        <f t="shared" si="1"/>
        <v>1</v>
      </c>
    </row>
    <row r="65" spans="1:10" ht="14.25">
      <c r="A65" s="23" t="s">
        <v>23</v>
      </c>
      <c r="B65" s="74" t="s">
        <v>51</v>
      </c>
      <c r="C65" s="39">
        <v>5000</v>
      </c>
      <c r="D65" s="40">
        <v>3111</v>
      </c>
      <c r="E65" s="58">
        <f>D65*100/C65</f>
        <v>62.22</v>
      </c>
      <c r="F65" s="39">
        <v>605</v>
      </c>
      <c r="G65" s="39">
        <v>2506</v>
      </c>
      <c r="H65" s="41"/>
      <c r="J65" s="8" t="b">
        <f t="shared" si="1"/>
        <v>1</v>
      </c>
    </row>
    <row r="66" spans="1:10" ht="14.25">
      <c r="A66" s="26" t="s">
        <v>22</v>
      </c>
      <c r="B66" s="70"/>
      <c r="C66" s="47">
        <v>3000</v>
      </c>
      <c r="D66" s="48">
        <v>2990</v>
      </c>
      <c r="E66" s="58">
        <f>D66*100/C66</f>
        <v>99.66666666666667</v>
      </c>
      <c r="F66" s="47">
        <v>2990</v>
      </c>
      <c r="G66" s="47"/>
      <c r="H66" s="49"/>
      <c r="J66" s="8" t="b">
        <f t="shared" si="1"/>
        <v>1</v>
      </c>
    </row>
    <row r="67" spans="1:10" ht="17.25" customHeight="1">
      <c r="A67" s="22" t="s">
        <v>12</v>
      </c>
      <c r="B67" s="71" t="s">
        <v>42</v>
      </c>
      <c r="C67" s="34">
        <v>14000</v>
      </c>
      <c r="D67" s="35">
        <v>8888</v>
      </c>
      <c r="E67" s="56">
        <f>D67*100/C67</f>
        <v>63.48571428571429</v>
      </c>
      <c r="F67" s="34">
        <v>4068</v>
      </c>
      <c r="G67" s="34">
        <v>3387</v>
      </c>
      <c r="H67" s="46">
        <v>1433</v>
      </c>
      <c r="J67" s="8" t="b">
        <f t="shared" si="1"/>
        <v>1</v>
      </c>
    </row>
    <row r="68" spans="1:10" ht="14.25">
      <c r="A68" s="145" t="s">
        <v>65</v>
      </c>
      <c r="B68" s="72"/>
      <c r="C68" s="31">
        <f>SUM(C69:C69)</f>
        <v>15000</v>
      </c>
      <c r="D68" s="32">
        <f>SUM(D69:D69)</f>
        <v>13103</v>
      </c>
      <c r="E68" s="55"/>
      <c r="F68" s="31">
        <f>SUM(F69:F69)</f>
        <v>2176</v>
      </c>
      <c r="G68" s="31">
        <f>SUM(G69:G69)</f>
        <v>5027</v>
      </c>
      <c r="H68" s="33">
        <f>SUM(H69:H69)</f>
        <v>5900</v>
      </c>
      <c r="J68" s="8" t="b">
        <f t="shared" si="1"/>
        <v>1</v>
      </c>
    </row>
    <row r="69" spans="1:10" ht="14.25">
      <c r="A69" s="22" t="s">
        <v>26</v>
      </c>
      <c r="B69" s="71" t="s">
        <v>66</v>
      </c>
      <c r="C69" s="34">
        <v>15000</v>
      </c>
      <c r="D69" s="35">
        <v>13103</v>
      </c>
      <c r="E69" s="56">
        <f>D69*100/C69</f>
        <v>87.35333333333334</v>
      </c>
      <c r="F69" s="34">
        <v>2176</v>
      </c>
      <c r="G69" s="34">
        <v>5027</v>
      </c>
      <c r="H69" s="36">
        <v>5900</v>
      </c>
      <c r="J69" s="8" t="b">
        <f t="shared" si="1"/>
        <v>1</v>
      </c>
    </row>
    <row r="70" spans="1:10" ht="14.25">
      <c r="A70" s="25" t="s">
        <v>63</v>
      </c>
      <c r="B70" s="72"/>
      <c r="C70" s="31">
        <f>SUM(C71:C71)</f>
        <v>2500</v>
      </c>
      <c r="D70" s="32">
        <f>SUM(D71:D71)</f>
        <v>1829</v>
      </c>
      <c r="E70" s="55"/>
      <c r="F70" s="31">
        <f>SUM(F71:F71)</f>
        <v>0</v>
      </c>
      <c r="G70" s="31">
        <f>SUM(G71:G71)</f>
        <v>1829</v>
      </c>
      <c r="H70" s="33">
        <f>SUM(H71:H71)</f>
        <v>0</v>
      </c>
      <c r="J70" s="8" t="b">
        <f t="shared" si="1"/>
        <v>1</v>
      </c>
    </row>
    <row r="71" spans="1:10" ht="15.75" customHeight="1" thickBot="1">
      <c r="A71" s="22" t="s">
        <v>26</v>
      </c>
      <c r="B71" s="71" t="s">
        <v>64</v>
      </c>
      <c r="C71" s="34">
        <v>2500</v>
      </c>
      <c r="D71" s="35">
        <v>1829</v>
      </c>
      <c r="E71" s="56">
        <f>D71*100/C71</f>
        <v>73.16</v>
      </c>
      <c r="F71" s="34">
        <v>0</v>
      </c>
      <c r="G71" s="34">
        <v>1829</v>
      </c>
      <c r="H71" s="36">
        <v>0</v>
      </c>
      <c r="J71" s="8" t="b">
        <f t="shared" si="1"/>
        <v>1</v>
      </c>
    </row>
    <row r="72" spans="1:10" s="13" customFormat="1" ht="15" thickBot="1">
      <c r="A72" s="27" t="s">
        <v>2</v>
      </c>
      <c r="B72" s="89"/>
      <c r="C72" s="54">
        <f>C15+C17+C22+C24+C27+C29+C34+C39+C45+C47+C49+C51+C53+C56+C60+C63+C68+C70</f>
        <v>734270</v>
      </c>
      <c r="D72" s="54">
        <f>D15+D17+D22+D24+D27+D29+D34+D39+D45+D47+D49+D51+D53+D56+D60+D63+D68+D70</f>
        <v>564839</v>
      </c>
      <c r="E72" s="54"/>
      <c r="F72" s="54">
        <f>F15+F17+F22+F24+F27+F29+F34+F39+F45+F47+F49+F51+F53+F56+F60+F63+F68+F70</f>
        <v>153386</v>
      </c>
      <c r="G72" s="54">
        <f>G15+G17+G22+G24+G27+G29+G34+G39+G45+G47+G49+G51+G53+G56+G60+G63+G68+G70</f>
        <v>231769</v>
      </c>
      <c r="H72" s="63">
        <f>H15+H17+H22+H24+H27+H29+H34+H39+H45+H47+H49+H51+H53+H56+H60+H63+H68+H70</f>
        <v>179684</v>
      </c>
      <c r="I72" s="69"/>
      <c r="J72" s="8" t="b">
        <f t="shared" si="1"/>
        <v>1</v>
      </c>
    </row>
    <row r="73" spans="1:8" ht="17.25" customHeight="1">
      <c r="A73" s="129" t="s">
        <v>34</v>
      </c>
      <c r="B73" s="130"/>
      <c r="C73" s="130"/>
      <c r="D73" s="130"/>
      <c r="E73" s="130"/>
      <c r="F73" s="130"/>
      <c r="G73" s="130"/>
      <c r="H73" s="131"/>
    </row>
    <row r="74" spans="1:11" ht="17.25" customHeight="1">
      <c r="A74" s="25" t="s">
        <v>48</v>
      </c>
      <c r="B74" s="72"/>
      <c r="C74" s="31">
        <f>SUM(C75:C75)</f>
        <v>800</v>
      </c>
      <c r="D74" s="32">
        <f>SUM(D75:D75)</f>
        <v>600</v>
      </c>
      <c r="E74" s="55"/>
      <c r="F74" s="31">
        <f>SUM(F75:F75)</f>
        <v>0</v>
      </c>
      <c r="G74" s="31">
        <f>SUM(G75:G75)</f>
        <v>600</v>
      </c>
      <c r="H74" s="33">
        <f>SUM(H75:H75)</f>
        <v>0</v>
      </c>
      <c r="J74" s="8" t="b">
        <f>IF((D74+0)=(F74+G74+H74),TRUE,FALSE)</f>
        <v>1</v>
      </c>
      <c r="K74" s="29"/>
    </row>
    <row r="75" spans="1:10" ht="14.25">
      <c r="A75" s="26" t="s">
        <v>23</v>
      </c>
      <c r="B75" s="70"/>
      <c r="C75" s="47">
        <v>800</v>
      </c>
      <c r="D75" s="48">
        <v>600</v>
      </c>
      <c r="E75" s="61">
        <f>D75*100/C75</f>
        <v>75</v>
      </c>
      <c r="F75" s="47"/>
      <c r="G75" s="47">
        <v>600</v>
      </c>
      <c r="H75" s="49"/>
      <c r="J75" s="8" t="b">
        <f>IF((D75+0)=(F75+G75+H75),TRUE,FALSE)</f>
        <v>1</v>
      </c>
    </row>
    <row r="76" spans="1:10" ht="17.25" customHeight="1">
      <c r="A76" s="21" t="s">
        <v>9</v>
      </c>
      <c r="B76" s="76"/>
      <c r="C76" s="37">
        <f>SUM(C77:C79)</f>
        <v>4900</v>
      </c>
      <c r="D76" s="37">
        <f>SUM(D77:D79)</f>
        <v>3174</v>
      </c>
      <c r="E76" s="57"/>
      <c r="F76" s="37">
        <f>SUM(F77:F79)</f>
        <v>0</v>
      </c>
      <c r="G76" s="37">
        <f>SUM(G77:G79)</f>
        <v>1433</v>
      </c>
      <c r="H76" s="51">
        <f>SUM(H77:H79)</f>
        <v>1741</v>
      </c>
      <c r="J76" s="8" t="b">
        <f>IF((D76+0)=(F76+G76+H76),TRUE,FALSE)</f>
        <v>1</v>
      </c>
    </row>
    <row r="77" spans="1:10" ht="28.5">
      <c r="A77" s="23" t="s">
        <v>27</v>
      </c>
      <c r="B77" s="74" t="s">
        <v>38</v>
      </c>
      <c r="C77" s="39">
        <v>3000</v>
      </c>
      <c r="D77" s="40">
        <v>1544</v>
      </c>
      <c r="E77" s="58">
        <f>D77*100/C77</f>
        <v>51.46666666666667</v>
      </c>
      <c r="F77" s="39"/>
      <c r="G77" s="39">
        <v>1003</v>
      </c>
      <c r="H77" s="41">
        <v>541</v>
      </c>
      <c r="J77" s="8" t="b">
        <f>IF((D77+0)=(F77+G77+H77),TRUE,FALSE)</f>
        <v>1</v>
      </c>
    </row>
    <row r="78" spans="1:10" ht="14.25">
      <c r="A78" s="23" t="s">
        <v>23</v>
      </c>
      <c r="B78" s="74"/>
      <c r="C78" s="39">
        <v>700</v>
      </c>
      <c r="D78" s="40">
        <v>430</v>
      </c>
      <c r="E78" s="61">
        <f>D78*100/C78</f>
        <v>61.42857142857143</v>
      </c>
      <c r="F78" s="39"/>
      <c r="G78" s="39">
        <v>430</v>
      </c>
      <c r="H78" s="41"/>
      <c r="J78" s="8" t="b">
        <f>IF((D78+0)=(F78+G78+H78),TRUE,FALSE)</f>
        <v>1</v>
      </c>
    </row>
    <row r="79" spans="1:10" ht="14.25">
      <c r="A79" s="22" t="s">
        <v>12</v>
      </c>
      <c r="B79" s="71"/>
      <c r="C79" s="34">
        <v>1200</v>
      </c>
      <c r="D79" s="35">
        <v>1200</v>
      </c>
      <c r="E79" s="56">
        <f>D79*100/C79</f>
        <v>100</v>
      </c>
      <c r="F79" s="34"/>
      <c r="G79" s="34"/>
      <c r="H79" s="36">
        <v>1200</v>
      </c>
      <c r="J79" s="8" t="b">
        <f>IF((D79+0)=(F79+G79+H79),TRUE,FALSE)</f>
        <v>1</v>
      </c>
    </row>
    <row r="80" spans="1:10" ht="14.25">
      <c r="A80" s="25" t="s">
        <v>10</v>
      </c>
      <c r="B80" s="77"/>
      <c r="C80" s="31">
        <f>SUM(C81)</f>
        <v>0</v>
      </c>
      <c r="D80" s="31">
        <f>SUM(D81)</f>
        <v>583</v>
      </c>
      <c r="E80" s="59"/>
      <c r="F80" s="31">
        <f>SUM(F81)</f>
        <v>0</v>
      </c>
      <c r="G80" s="31">
        <f>SUM(G81)</f>
        <v>500</v>
      </c>
      <c r="H80" s="50">
        <f>SUM(H81)</f>
        <v>83</v>
      </c>
      <c r="J80" s="8" t="b">
        <f>IF((D80+0)=(F80+G80+H80),TRUE,FALSE)</f>
        <v>1</v>
      </c>
    </row>
    <row r="81" spans="1:10" ht="15" thickBot="1">
      <c r="A81" s="22" t="s">
        <v>11</v>
      </c>
      <c r="B81" s="71" t="s">
        <v>37</v>
      </c>
      <c r="C81" s="34"/>
      <c r="D81" s="35">
        <v>583</v>
      </c>
      <c r="E81" s="56" t="e">
        <f>D81*100/C81</f>
        <v>#DIV/0!</v>
      </c>
      <c r="F81" s="35"/>
      <c r="G81" s="35">
        <v>500</v>
      </c>
      <c r="H81" s="36">
        <v>83</v>
      </c>
      <c r="J81" s="8" t="b">
        <f>IF((D81+0)=(F81+G81+H81),TRUE,FALSE)</f>
        <v>1</v>
      </c>
    </row>
    <row r="82" spans="1:10" s="13" customFormat="1" ht="15" thickBot="1">
      <c r="A82" s="27" t="s">
        <v>2</v>
      </c>
      <c r="B82" s="89"/>
      <c r="C82" s="54">
        <f>C74+C76+C80</f>
        <v>5700</v>
      </c>
      <c r="D82" s="54">
        <f>D74+D76+D80</f>
        <v>4357</v>
      </c>
      <c r="E82" s="54"/>
      <c r="F82" s="54">
        <f>F74+F76+F80</f>
        <v>0</v>
      </c>
      <c r="G82" s="54">
        <f>G74+G76+G80</f>
        <v>2533</v>
      </c>
      <c r="H82" s="63">
        <f>H74+H76+H80</f>
        <v>1824</v>
      </c>
      <c r="I82" s="69"/>
      <c r="J82" s="8" t="b">
        <f>IF((D82+0)=(F82+G82+H82),TRUE,FALSE)</f>
        <v>1</v>
      </c>
    </row>
    <row r="83" spans="1:10" ht="15" thickBot="1">
      <c r="A83" s="64" t="s">
        <v>36</v>
      </c>
      <c r="B83" s="90"/>
      <c r="C83" s="65">
        <f>C82+C72</f>
        <v>739970</v>
      </c>
      <c r="D83" s="65">
        <f>D82+D72</f>
        <v>569196</v>
      </c>
      <c r="E83" s="65"/>
      <c r="F83" s="65">
        <f>F82+F72</f>
        <v>153386</v>
      </c>
      <c r="G83" s="65">
        <f>G82+G72</f>
        <v>234302</v>
      </c>
      <c r="H83" s="65">
        <f>H82+H72</f>
        <v>181508</v>
      </c>
      <c r="I83" s="29"/>
      <c r="J83" s="8" t="b">
        <f>IF((D83+0)=(F83+G83+H83),TRUE,FALSE)</f>
        <v>1</v>
      </c>
    </row>
    <row r="84" spans="1:7" ht="14.25">
      <c r="A84" s="28"/>
      <c r="B84" s="91"/>
      <c r="C84" s="18"/>
      <c r="D84" s="18"/>
      <c r="E84" s="19"/>
      <c r="F84" s="18"/>
      <c r="G84" s="18"/>
    </row>
    <row r="85" spans="1:7" ht="14.25">
      <c r="A85" s="28"/>
      <c r="B85" s="91"/>
      <c r="C85" s="18"/>
      <c r="D85" s="18"/>
      <c r="E85" s="19"/>
      <c r="F85" s="18"/>
      <c r="G85" s="18"/>
    </row>
    <row r="86" spans="1:10" ht="14.25">
      <c r="A86" s="28"/>
      <c r="B86" s="91"/>
      <c r="C86" s="18"/>
      <c r="D86" s="18"/>
      <c r="E86" s="19"/>
      <c r="F86" s="18"/>
      <c r="G86" s="18"/>
      <c r="H86" s="18"/>
      <c r="I86" s="14"/>
      <c r="J86" s="14"/>
    </row>
    <row r="89" spans="1:8" ht="12.75" customHeight="1">
      <c r="A89" s="15"/>
      <c r="H89" s="8"/>
    </row>
    <row r="91" spans="1:8" ht="14.25">
      <c r="A91" s="8"/>
      <c r="B91" s="8"/>
      <c r="C91" s="8"/>
      <c r="D91" s="8"/>
      <c r="F91" s="11"/>
      <c r="G91" s="11"/>
      <c r="H91" s="8"/>
    </row>
    <row r="92" spans="1:8" ht="14.25">
      <c r="A92" s="8"/>
      <c r="B92" s="8"/>
      <c r="C92" s="8"/>
      <c r="D92" s="8"/>
      <c r="F92" s="11"/>
      <c r="H92" s="8"/>
    </row>
    <row r="93" spans="1:8" ht="14.25">
      <c r="A93" s="8"/>
      <c r="B93" s="8"/>
      <c r="C93" s="8"/>
      <c r="D93" s="8"/>
      <c r="E93" s="10"/>
      <c r="H93" s="8"/>
    </row>
  </sheetData>
  <sheetProtection/>
  <autoFilter ref="A1:A93"/>
  <mergeCells count="12">
    <mergeCell ref="A10:A12"/>
    <mergeCell ref="A14:H14"/>
    <mergeCell ref="B10:B12"/>
    <mergeCell ref="D10:D12"/>
    <mergeCell ref="E10:E12"/>
    <mergeCell ref="C10:C12"/>
    <mergeCell ref="A73:H73"/>
    <mergeCell ref="A2:H2"/>
    <mergeCell ref="A4:H4"/>
    <mergeCell ref="A6:H6"/>
    <mergeCell ref="A7:H7"/>
    <mergeCell ref="A8:H8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6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Nina</cp:lastModifiedBy>
  <cp:lastPrinted>2016-12-22T07:31:13Z</cp:lastPrinted>
  <dcterms:created xsi:type="dcterms:W3CDTF">2006-10-06T11:49:03Z</dcterms:created>
  <dcterms:modified xsi:type="dcterms:W3CDTF">2020-11-05T16:42:17Z</dcterms:modified>
  <cp:category/>
  <cp:version/>
  <cp:contentType/>
  <cp:contentStatus/>
</cp:coreProperties>
</file>