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Sheet1!$B$1:$B$294</definedName>
    <definedName name="_xlnm.Print_Area" localSheetId="0">Sheet1!$A$1:$K$294</definedName>
    <definedName name="_xlnm.Print_Titles" localSheetId="0">Sheet1!$A:$K,Sheet1!$9:$9</definedName>
  </definedNames>
  <calcPr calcId="145621"/>
</workbook>
</file>

<file path=xl/calcChain.xml><?xml version="1.0" encoding="utf-8"?>
<calcChain xmlns="http://schemas.openxmlformats.org/spreadsheetml/2006/main">
  <c r="K241" i="1" l="1"/>
  <c r="J241" i="1"/>
  <c r="I241" i="1"/>
  <c r="H241" i="1"/>
  <c r="G241" i="1"/>
  <c r="F241" i="1"/>
  <c r="E241" i="1"/>
  <c r="C241" i="1"/>
  <c r="D217" i="1"/>
  <c r="M217" i="1"/>
  <c r="C78" i="1" l="1"/>
  <c r="C79" i="1"/>
  <c r="K78" i="1"/>
  <c r="J78" i="1"/>
  <c r="I78" i="1"/>
  <c r="H78" i="1"/>
  <c r="G78" i="1"/>
  <c r="F78" i="1"/>
  <c r="E78" i="1"/>
  <c r="K277" i="1" l="1"/>
  <c r="J277" i="1"/>
  <c r="I277" i="1"/>
  <c r="H277" i="1"/>
  <c r="G277" i="1"/>
  <c r="F277" i="1"/>
  <c r="E277" i="1"/>
  <c r="C277" i="1"/>
  <c r="C275" i="1"/>
  <c r="K278" i="1"/>
  <c r="J278" i="1"/>
  <c r="I278" i="1"/>
  <c r="H278" i="1"/>
  <c r="G278" i="1"/>
  <c r="F278" i="1"/>
  <c r="E278" i="1"/>
  <c r="C278" i="1"/>
  <c r="K276" i="1"/>
  <c r="J276" i="1"/>
  <c r="I276" i="1"/>
  <c r="H276" i="1"/>
  <c r="G276" i="1"/>
  <c r="F276" i="1"/>
  <c r="E276" i="1"/>
  <c r="C276" i="1"/>
  <c r="K275" i="1"/>
  <c r="J275" i="1"/>
  <c r="I275" i="1"/>
  <c r="H275" i="1"/>
  <c r="G275" i="1"/>
  <c r="F275" i="1"/>
  <c r="E275" i="1"/>
  <c r="M253" i="1"/>
  <c r="D253" i="1"/>
  <c r="K252" i="1"/>
  <c r="J252" i="1"/>
  <c r="I252" i="1"/>
  <c r="H252" i="1"/>
  <c r="G252" i="1"/>
  <c r="F252" i="1"/>
  <c r="E252" i="1"/>
  <c r="C252" i="1"/>
  <c r="C242" i="1"/>
  <c r="K242" i="1"/>
  <c r="J242" i="1"/>
  <c r="I242" i="1"/>
  <c r="H242" i="1"/>
  <c r="G242" i="1"/>
  <c r="F242" i="1"/>
  <c r="E242" i="1"/>
  <c r="M236" i="1"/>
  <c r="D236" i="1"/>
  <c r="M196" i="1"/>
  <c r="D196" i="1"/>
  <c r="K195" i="1"/>
  <c r="J195" i="1"/>
  <c r="I195" i="1"/>
  <c r="H195" i="1"/>
  <c r="G195" i="1"/>
  <c r="F195" i="1"/>
  <c r="E195" i="1"/>
  <c r="C195" i="1"/>
  <c r="M194" i="1"/>
  <c r="D194" i="1"/>
  <c r="K193" i="1"/>
  <c r="J193" i="1"/>
  <c r="I193" i="1"/>
  <c r="H193" i="1"/>
  <c r="G193" i="1"/>
  <c r="F193" i="1"/>
  <c r="E193" i="1"/>
  <c r="C193" i="1"/>
  <c r="M252" i="1" l="1"/>
  <c r="D195" i="1"/>
  <c r="M195" i="1"/>
  <c r="D252" i="1"/>
  <c r="M193" i="1"/>
  <c r="D193" i="1"/>
  <c r="M154" i="1"/>
  <c r="D154" i="1"/>
  <c r="K153" i="1"/>
  <c r="J153" i="1"/>
  <c r="I153" i="1"/>
  <c r="H153" i="1"/>
  <c r="G153" i="1"/>
  <c r="F153" i="1"/>
  <c r="E153" i="1"/>
  <c r="C153" i="1"/>
  <c r="M156" i="1"/>
  <c r="D156" i="1"/>
  <c r="K155" i="1"/>
  <c r="J155" i="1"/>
  <c r="I155" i="1"/>
  <c r="H155" i="1"/>
  <c r="G155" i="1"/>
  <c r="F155" i="1"/>
  <c r="E155" i="1"/>
  <c r="C155" i="1"/>
  <c r="M136" i="1"/>
  <c r="D136" i="1"/>
  <c r="M131" i="1"/>
  <c r="M103" i="1"/>
  <c r="D103" i="1"/>
  <c r="K102" i="1"/>
  <c r="J102" i="1"/>
  <c r="I102" i="1"/>
  <c r="H102" i="1"/>
  <c r="G102" i="1"/>
  <c r="F102" i="1"/>
  <c r="E102" i="1"/>
  <c r="C102" i="1"/>
  <c r="K92" i="1"/>
  <c r="J92" i="1"/>
  <c r="I92" i="1"/>
  <c r="H92" i="1"/>
  <c r="G92" i="1"/>
  <c r="F92" i="1"/>
  <c r="E92" i="1"/>
  <c r="C92" i="1"/>
  <c r="D93" i="1"/>
  <c r="M93" i="1"/>
  <c r="K77" i="1"/>
  <c r="J77" i="1"/>
  <c r="I77" i="1"/>
  <c r="H77" i="1"/>
  <c r="G77" i="1"/>
  <c r="F77" i="1"/>
  <c r="E77" i="1"/>
  <c r="C77" i="1"/>
  <c r="C57" i="1"/>
  <c r="M58" i="1"/>
  <c r="D58" i="1"/>
  <c r="K57" i="1"/>
  <c r="J57" i="1"/>
  <c r="I57" i="1"/>
  <c r="H57" i="1"/>
  <c r="G57" i="1"/>
  <c r="F57" i="1"/>
  <c r="E57" i="1"/>
  <c r="K50" i="1"/>
  <c r="J50" i="1"/>
  <c r="I50" i="1"/>
  <c r="H50" i="1"/>
  <c r="G50" i="1"/>
  <c r="F50" i="1"/>
  <c r="E50" i="1"/>
  <c r="C50" i="1"/>
  <c r="D51" i="1"/>
  <c r="M51" i="1"/>
  <c r="M102" i="1" l="1"/>
  <c r="M57" i="1"/>
  <c r="M50" i="1"/>
  <c r="M153" i="1"/>
  <c r="D153" i="1"/>
  <c r="M155" i="1"/>
  <c r="D155" i="1"/>
  <c r="D102" i="1"/>
  <c r="D57" i="1"/>
  <c r="D50" i="1"/>
  <c r="K104" i="1"/>
  <c r="J104" i="1"/>
  <c r="I104" i="1"/>
  <c r="H104" i="1"/>
  <c r="G104" i="1"/>
  <c r="F104" i="1"/>
  <c r="E104" i="1"/>
  <c r="C104" i="1"/>
  <c r="D105" i="1"/>
  <c r="M105" i="1"/>
  <c r="D175" i="1"/>
  <c r="M199" i="1"/>
  <c r="D199" i="1"/>
  <c r="K174" i="1"/>
  <c r="J174" i="1"/>
  <c r="I174" i="1"/>
  <c r="H174" i="1"/>
  <c r="G174" i="1"/>
  <c r="F174" i="1"/>
  <c r="E174" i="1"/>
  <c r="C174" i="1"/>
  <c r="M84" i="1"/>
  <c r="D84" i="1"/>
  <c r="K76" i="1"/>
  <c r="J76" i="1"/>
  <c r="I76" i="1"/>
  <c r="H76" i="1"/>
  <c r="G76" i="1"/>
  <c r="F76" i="1"/>
  <c r="E76" i="1"/>
  <c r="C76" i="1"/>
  <c r="M18" i="1"/>
  <c r="D18" i="1"/>
  <c r="D104" i="1" l="1"/>
  <c r="M104" i="1"/>
  <c r="K239" i="1"/>
  <c r="J239" i="1"/>
  <c r="I239" i="1"/>
  <c r="H239" i="1"/>
  <c r="G239" i="1"/>
  <c r="F239" i="1"/>
  <c r="E239" i="1"/>
  <c r="C239" i="1"/>
  <c r="K111" i="1"/>
  <c r="J111" i="1"/>
  <c r="I111" i="1"/>
  <c r="H111" i="1"/>
  <c r="G111" i="1"/>
  <c r="F111" i="1"/>
  <c r="E111" i="1"/>
  <c r="C111" i="1"/>
  <c r="M112" i="1"/>
  <c r="D112" i="1"/>
  <c r="D111" i="1" l="1"/>
  <c r="M111" i="1"/>
  <c r="M251" i="1"/>
  <c r="K240" i="1"/>
  <c r="J240" i="1"/>
  <c r="I240" i="1"/>
  <c r="H240" i="1"/>
  <c r="G240" i="1"/>
  <c r="F240" i="1"/>
  <c r="E240" i="1"/>
  <c r="C240" i="1"/>
  <c r="M129" i="1"/>
  <c r="D129" i="1"/>
  <c r="M235" i="1"/>
  <c r="D235" i="1"/>
  <c r="K219" i="1"/>
  <c r="K243" i="1" s="1"/>
  <c r="J219" i="1"/>
  <c r="J243" i="1" s="1"/>
  <c r="I219" i="1"/>
  <c r="I243" i="1" s="1"/>
  <c r="H219" i="1"/>
  <c r="H243" i="1" s="1"/>
  <c r="G219" i="1"/>
  <c r="G243" i="1" s="1"/>
  <c r="F219" i="1"/>
  <c r="F243" i="1" s="1"/>
  <c r="E219" i="1"/>
  <c r="E243" i="1" s="1"/>
  <c r="C219" i="1"/>
  <c r="C243" i="1" s="1"/>
  <c r="D220" i="1"/>
  <c r="M220" i="1"/>
  <c r="D131" i="1"/>
  <c r="D41" i="1"/>
  <c r="M72" i="1"/>
  <c r="M65" i="1"/>
  <c r="D65" i="1"/>
  <c r="M41" i="1"/>
  <c r="M48" i="1"/>
  <c r="K47" i="1"/>
  <c r="J47" i="1"/>
  <c r="I47" i="1"/>
  <c r="H47" i="1"/>
  <c r="G47" i="1"/>
  <c r="F47" i="1"/>
  <c r="E47" i="1"/>
  <c r="C47" i="1"/>
  <c r="D48" i="1"/>
  <c r="K40" i="1"/>
  <c r="J40" i="1"/>
  <c r="I40" i="1"/>
  <c r="H40" i="1"/>
  <c r="G40" i="1"/>
  <c r="F40" i="1"/>
  <c r="E40" i="1"/>
  <c r="C40" i="1"/>
  <c r="K34" i="1"/>
  <c r="J34" i="1"/>
  <c r="I34" i="1"/>
  <c r="H34" i="1"/>
  <c r="G34" i="1"/>
  <c r="F34" i="1"/>
  <c r="E34" i="1"/>
  <c r="C34" i="1"/>
  <c r="M35" i="1"/>
  <c r="D35" i="1"/>
  <c r="M34" i="1" l="1"/>
  <c r="D40" i="1"/>
  <c r="D34" i="1"/>
  <c r="D219" i="1"/>
  <c r="E285" i="1"/>
  <c r="M219" i="1"/>
  <c r="M78" i="1"/>
  <c r="K283" i="1"/>
  <c r="G283" i="1"/>
  <c r="C75" i="1"/>
  <c r="C74" i="1"/>
  <c r="K79" i="1"/>
  <c r="J79" i="1"/>
  <c r="I79" i="1"/>
  <c r="H79" i="1"/>
  <c r="G79" i="1"/>
  <c r="F79" i="1"/>
  <c r="E79" i="1"/>
  <c r="K74" i="1"/>
  <c r="J74" i="1"/>
  <c r="I74" i="1"/>
  <c r="H74" i="1"/>
  <c r="G74" i="1"/>
  <c r="G281" i="1" s="1"/>
  <c r="F74" i="1"/>
  <c r="E74" i="1"/>
  <c r="M272" i="1"/>
  <c r="K271" i="1"/>
  <c r="J271" i="1"/>
  <c r="I271" i="1"/>
  <c r="H271" i="1"/>
  <c r="G271" i="1"/>
  <c r="F271" i="1"/>
  <c r="E271" i="1"/>
  <c r="C271" i="1"/>
  <c r="D272" i="1"/>
  <c r="M25" i="1"/>
  <c r="D25" i="1"/>
  <c r="K24" i="1"/>
  <c r="J24" i="1"/>
  <c r="I24" i="1"/>
  <c r="H24" i="1"/>
  <c r="G24" i="1"/>
  <c r="F24" i="1"/>
  <c r="E24" i="1"/>
  <c r="C24" i="1"/>
  <c r="K227" i="1"/>
  <c r="J227" i="1"/>
  <c r="I227" i="1"/>
  <c r="H227" i="1"/>
  <c r="G227" i="1"/>
  <c r="F227" i="1"/>
  <c r="E227" i="1"/>
  <c r="C227" i="1"/>
  <c r="D228" i="1"/>
  <c r="M228" i="1"/>
  <c r="C22" i="1"/>
  <c r="K22" i="1"/>
  <c r="J22" i="1"/>
  <c r="I22" i="1"/>
  <c r="H22" i="1"/>
  <c r="G22" i="1"/>
  <c r="F22" i="1"/>
  <c r="E22" i="1"/>
  <c r="D23" i="1"/>
  <c r="D76" i="1" s="1"/>
  <c r="D89" i="1"/>
  <c r="M89" i="1"/>
  <c r="K88" i="1"/>
  <c r="J88" i="1"/>
  <c r="I88" i="1"/>
  <c r="H88" i="1"/>
  <c r="G88" i="1"/>
  <c r="F88" i="1"/>
  <c r="E88" i="1"/>
  <c r="C88" i="1"/>
  <c r="M23" i="1"/>
  <c r="K244" i="1"/>
  <c r="J244" i="1"/>
  <c r="I244" i="1"/>
  <c r="I286" i="1" s="1"/>
  <c r="H244" i="1"/>
  <c r="G244" i="1"/>
  <c r="F244" i="1"/>
  <c r="E244" i="1"/>
  <c r="E286" i="1" s="1"/>
  <c r="C244" i="1"/>
  <c r="M214" i="1"/>
  <c r="K211" i="1"/>
  <c r="J211" i="1"/>
  <c r="I211" i="1"/>
  <c r="H211" i="1"/>
  <c r="G211" i="1"/>
  <c r="F211" i="1"/>
  <c r="E211" i="1"/>
  <c r="C211" i="1"/>
  <c r="D214" i="1"/>
  <c r="M216" i="1"/>
  <c r="M218" i="1"/>
  <c r="M222" i="1"/>
  <c r="M223" i="1"/>
  <c r="M224" i="1"/>
  <c r="M225" i="1"/>
  <c r="M226" i="1"/>
  <c r="M230" i="1"/>
  <c r="M231" i="1"/>
  <c r="M232" i="1"/>
  <c r="M234" i="1"/>
  <c r="M237" i="1"/>
  <c r="M172" i="1"/>
  <c r="M161" i="1"/>
  <c r="K159" i="1"/>
  <c r="J159" i="1"/>
  <c r="I159" i="1"/>
  <c r="H159" i="1"/>
  <c r="G159" i="1"/>
  <c r="F159" i="1"/>
  <c r="E159" i="1"/>
  <c r="C159" i="1"/>
  <c r="D161" i="1"/>
  <c r="K133" i="1"/>
  <c r="J133" i="1"/>
  <c r="I133" i="1"/>
  <c r="H133" i="1"/>
  <c r="G133" i="1"/>
  <c r="F133" i="1"/>
  <c r="E133" i="1"/>
  <c r="D138" i="1"/>
  <c r="M14" i="1"/>
  <c r="K11" i="1"/>
  <c r="J11" i="1"/>
  <c r="I11" i="1"/>
  <c r="H11" i="1"/>
  <c r="G11" i="1"/>
  <c r="F11" i="1"/>
  <c r="E11" i="1"/>
  <c r="C11" i="1"/>
  <c r="D14" i="1"/>
  <c r="K233" i="1"/>
  <c r="J233" i="1"/>
  <c r="I233" i="1"/>
  <c r="H233" i="1"/>
  <c r="G233" i="1"/>
  <c r="F233" i="1"/>
  <c r="E233" i="1"/>
  <c r="C233" i="1"/>
  <c r="D216" i="1"/>
  <c r="D189" i="1"/>
  <c r="K188" i="1"/>
  <c r="J188" i="1"/>
  <c r="I188" i="1"/>
  <c r="H188" i="1"/>
  <c r="G188" i="1"/>
  <c r="F188" i="1"/>
  <c r="E188" i="1"/>
  <c r="M187" i="1"/>
  <c r="M189" i="1"/>
  <c r="K186" i="1"/>
  <c r="J186" i="1"/>
  <c r="I186" i="1"/>
  <c r="H186" i="1"/>
  <c r="G186" i="1"/>
  <c r="F186" i="1"/>
  <c r="E186" i="1"/>
  <c r="D187" i="1"/>
  <c r="K171" i="1"/>
  <c r="J171" i="1"/>
  <c r="I171" i="1"/>
  <c r="H171" i="1"/>
  <c r="G171" i="1"/>
  <c r="F171" i="1"/>
  <c r="E171" i="1"/>
  <c r="D172" i="1"/>
  <c r="K109" i="1"/>
  <c r="J109" i="1"/>
  <c r="I109" i="1"/>
  <c r="H109" i="1"/>
  <c r="G109" i="1"/>
  <c r="F109" i="1"/>
  <c r="E109" i="1"/>
  <c r="M110" i="1"/>
  <c r="D110" i="1"/>
  <c r="D109" i="1" s="1"/>
  <c r="H285" i="1"/>
  <c r="K250" i="1"/>
  <c r="J250" i="1"/>
  <c r="I250" i="1"/>
  <c r="H250" i="1"/>
  <c r="G250" i="1"/>
  <c r="F250" i="1"/>
  <c r="E250" i="1"/>
  <c r="D251" i="1"/>
  <c r="D72" i="1"/>
  <c r="M12" i="1"/>
  <c r="M13" i="1"/>
  <c r="M16" i="1"/>
  <c r="M17" i="1"/>
  <c r="M19" i="1"/>
  <c r="M20" i="1"/>
  <c r="M21" i="1"/>
  <c r="M26" i="1"/>
  <c r="M27" i="1"/>
  <c r="M29" i="1"/>
  <c r="M30" i="1"/>
  <c r="M32" i="1"/>
  <c r="M33" i="1"/>
  <c r="M37" i="1"/>
  <c r="M38" i="1"/>
  <c r="M39" i="1"/>
  <c r="M42" i="1"/>
  <c r="M44" i="1"/>
  <c r="M45" i="1"/>
  <c r="M46" i="1"/>
  <c r="M49" i="1"/>
  <c r="M53" i="1"/>
  <c r="M55" i="1"/>
  <c r="M56" i="1"/>
  <c r="M60" i="1"/>
  <c r="M61" i="1"/>
  <c r="M62" i="1"/>
  <c r="M64" i="1"/>
  <c r="M66" i="1"/>
  <c r="M68" i="1"/>
  <c r="M70" i="1"/>
  <c r="M71" i="1"/>
  <c r="M80" i="1"/>
  <c r="M82" i="1"/>
  <c r="M83" i="1"/>
  <c r="M85" i="1"/>
  <c r="M86" i="1"/>
  <c r="M87" i="1"/>
  <c r="M90" i="1"/>
  <c r="M91" i="1"/>
  <c r="M94" i="1"/>
  <c r="M96" i="1"/>
  <c r="M98" i="1"/>
  <c r="M99" i="1"/>
  <c r="M100" i="1"/>
  <c r="M101" i="1"/>
  <c r="M107" i="1"/>
  <c r="M108" i="1"/>
  <c r="M114" i="1"/>
  <c r="M115" i="1"/>
  <c r="M116" i="1"/>
  <c r="M117" i="1"/>
  <c r="M118" i="1"/>
  <c r="M120" i="1"/>
  <c r="M122" i="1"/>
  <c r="M123" i="1"/>
  <c r="M124" i="1"/>
  <c r="M125" i="1"/>
  <c r="M126" i="1"/>
  <c r="M128" i="1"/>
  <c r="M130" i="1"/>
  <c r="M132" i="1"/>
  <c r="M134" i="1"/>
  <c r="M135" i="1"/>
  <c r="M137" i="1"/>
  <c r="M140" i="1"/>
  <c r="M141" i="1"/>
  <c r="M142" i="1"/>
  <c r="M143" i="1"/>
  <c r="M144" i="1"/>
  <c r="M145" i="1"/>
  <c r="M147" i="1"/>
  <c r="M148" i="1"/>
  <c r="M149" i="1"/>
  <c r="M150" i="1"/>
  <c r="M151" i="1"/>
  <c r="M152" i="1"/>
  <c r="M158" i="1"/>
  <c r="M160" i="1"/>
  <c r="M163" i="1"/>
  <c r="M164" i="1"/>
  <c r="M165" i="1"/>
  <c r="M167" i="1"/>
  <c r="M168" i="1"/>
  <c r="M170" i="1"/>
  <c r="M173" i="1"/>
  <c r="M175" i="1"/>
  <c r="M176" i="1"/>
  <c r="M178" i="1"/>
  <c r="M180" i="1"/>
  <c r="M181" i="1"/>
  <c r="M182" i="1"/>
  <c r="M183" i="1"/>
  <c r="M184" i="1"/>
  <c r="M185" i="1"/>
  <c r="M191" i="1"/>
  <c r="M192" i="1"/>
  <c r="M198" i="1"/>
  <c r="M201" i="1"/>
  <c r="M202" i="1"/>
  <c r="M204" i="1"/>
  <c r="M206" i="1"/>
  <c r="M208" i="1"/>
  <c r="M209" i="1"/>
  <c r="M210" i="1"/>
  <c r="M212" i="1"/>
  <c r="M213" i="1"/>
  <c r="M245" i="1"/>
  <c r="M247" i="1"/>
  <c r="M249" i="1"/>
  <c r="M255" i="1"/>
  <c r="M257" i="1"/>
  <c r="M258" i="1"/>
  <c r="M260" i="1"/>
  <c r="M262" i="1"/>
  <c r="M263" i="1"/>
  <c r="M264" i="1"/>
  <c r="M266" i="1"/>
  <c r="M268" i="1"/>
  <c r="M269" i="1"/>
  <c r="M270" i="1"/>
  <c r="M273" i="1"/>
  <c r="M279" i="1"/>
  <c r="D140" i="1"/>
  <c r="C282" i="1"/>
  <c r="D212" i="1"/>
  <c r="D192" i="1"/>
  <c r="D191" i="1"/>
  <c r="D173" i="1"/>
  <c r="D170" i="1"/>
  <c r="D168" i="1"/>
  <c r="K52" i="1"/>
  <c r="J52" i="1"/>
  <c r="I52" i="1"/>
  <c r="H52" i="1"/>
  <c r="G52" i="1"/>
  <c r="F52" i="1"/>
  <c r="E52" i="1"/>
  <c r="D53" i="1"/>
  <c r="K28" i="1"/>
  <c r="J28" i="1"/>
  <c r="I28" i="1"/>
  <c r="H28" i="1"/>
  <c r="G28" i="1"/>
  <c r="F28" i="1"/>
  <c r="E28" i="1"/>
  <c r="D30" i="1"/>
  <c r="D231" i="1"/>
  <c r="D224" i="1"/>
  <c r="D60" i="1"/>
  <c r="K31" i="1"/>
  <c r="J31" i="1"/>
  <c r="I31" i="1"/>
  <c r="H31" i="1"/>
  <c r="G31" i="1"/>
  <c r="F31" i="1"/>
  <c r="E31" i="1"/>
  <c r="D32" i="1"/>
  <c r="K190" i="1"/>
  <c r="J190" i="1"/>
  <c r="I190" i="1"/>
  <c r="H190" i="1"/>
  <c r="G190" i="1"/>
  <c r="F190" i="1"/>
  <c r="E190" i="1"/>
  <c r="D164" i="1"/>
  <c r="K95" i="1"/>
  <c r="J95" i="1"/>
  <c r="I95" i="1"/>
  <c r="H95" i="1"/>
  <c r="G95" i="1"/>
  <c r="F95" i="1"/>
  <c r="E95" i="1"/>
  <c r="D96" i="1"/>
  <c r="D208" i="1"/>
  <c r="K207" i="1"/>
  <c r="J207" i="1"/>
  <c r="I207" i="1"/>
  <c r="H207" i="1"/>
  <c r="G207" i="1"/>
  <c r="F207" i="1"/>
  <c r="E207" i="1"/>
  <c r="K267" i="1"/>
  <c r="J267" i="1"/>
  <c r="I267" i="1"/>
  <c r="H267" i="1"/>
  <c r="G267" i="1"/>
  <c r="F267" i="1"/>
  <c r="E267" i="1"/>
  <c r="C267" i="1"/>
  <c r="D268" i="1"/>
  <c r="K63" i="1"/>
  <c r="J63" i="1"/>
  <c r="I63" i="1"/>
  <c r="H63" i="1"/>
  <c r="G63" i="1"/>
  <c r="F63" i="1"/>
  <c r="E63" i="1"/>
  <c r="D64" i="1"/>
  <c r="K54" i="1"/>
  <c r="J54" i="1"/>
  <c r="I54" i="1"/>
  <c r="H54" i="1"/>
  <c r="G54" i="1"/>
  <c r="F54" i="1"/>
  <c r="E54" i="1"/>
  <c r="D55" i="1"/>
  <c r="M47" i="1"/>
  <c r="K43" i="1"/>
  <c r="J43" i="1"/>
  <c r="I43" i="1"/>
  <c r="H43" i="1"/>
  <c r="G43" i="1"/>
  <c r="F43" i="1"/>
  <c r="E43" i="1"/>
  <c r="D44" i="1"/>
  <c r="C28" i="1"/>
  <c r="D29" i="1"/>
  <c r="K256" i="1"/>
  <c r="J256" i="1"/>
  <c r="I256" i="1"/>
  <c r="H256" i="1"/>
  <c r="G256" i="1"/>
  <c r="F256" i="1"/>
  <c r="E256" i="1"/>
  <c r="D258" i="1"/>
  <c r="D46" i="1"/>
  <c r="E75" i="1"/>
  <c r="F75" i="1"/>
  <c r="F282" i="1" s="1"/>
  <c r="G75" i="1"/>
  <c r="G282" i="1" s="1"/>
  <c r="H75" i="1"/>
  <c r="H282" i="1" s="1"/>
  <c r="I75" i="1"/>
  <c r="I282" i="1" s="1"/>
  <c r="J75" i="1"/>
  <c r="K75" i="1"/>
  <c r="D12" i="1"/>
  <c r="K205" i="1"/>
  <c r="J205" i="1"/>
  <c r="I205" i="1"/>
  <c r="H205" i="1"/>
  <c r="G205" i="1"/>
  <c r="F205" i="1"/>
  <c r="E205" i="1"/>
  <c r="C284" i="1"/>
  <c r="D94" i="1"/>
  <c r="D92" i="1" s="1"/>
  <c r="D210" i="1"/>
  <c r="D128" i="1"/>
  <c r="D209" i="1"/>
  <c r="C207" i="1"/>
  <c r="C205" i="1" s="1"/>
  <c r="D206" i="1"/>
  <c r="D205" i="1" s="1"/>
  <c r="D38" i="1"/>
  <c r="D27" i="1"/>
  <c r="D33" i="1"/>
  <c r="D21" i="1"/>
  <c r="D20" i="1"/>
  <c r="D19" i="1"/>
  <c r="D17" i="1"/>
  <c r="D16" i="1"/>
  <c r="D13" i="1"/>
  <c r="K106" i="1"/>
  <c r="J106" i="1"/>
  <c r="I106" i="1"/>
  <c r="H106" i="1"/>
  <c r="G106" i="1"/>
  <c r="F106" i="1"/>
  <c r="E106" i="1"/>
  <c r="D108" i="1"/>
  <c r="D279" i="1"/>
  <c r="D90" i="1"/>
  <c r="D257" i="1"/>
  <c r="C190" i="1"/>
  <c r="C197" i="1"/>
  <c r="K197" i="1"/>
  <c r="J197" i="1"/>
  <c r="I197" i="1"/>
  <c r="H197" i="1"/>
  <c r="G197" i="1"/>
  <c r="F197" i="1"/>
  <c r="E197" i="1"/>
  <c r="D198" i="1"/>
  <c r="C133" i="1"/>
  <c r="D134" i="1"/>
  <c r="K127" i="1"/>
  <c r="J127" i="1"/>
  <c r="I127" i="1"/>
  <c r="H127" i="1"/>
  <c r="G127" i="1"/>
  <c r="F127" i="1"/>
  <c r="E127" i="1"/>
  <c r="C127" i="1"/>
  <c r="C106" i="1"/>
  <c r="D107" i="1"/>
  <c r="E69" i="1"/>
  <c r="G15" i="1"/>
  <c r="E15" i="1"/>
  <c r="C69" i="1"/>
  <c r="K69" i="1"/>
  <c r="J69" i="1"/>
  <c r="I69" i="1"/>
  <c r="H69" i="1"/>
  <c r="G69" i="1"/>
  <c r="F69" i="1"/>
  <c r="D70" i="1"/>
  <c r="D273" i="1"/>
  <c r="M92" i="1"/>
  <c r="K229" i="1"/>
  <c r="J229" i="1"/>
  <c r="I229" i="1"/>
  <c r="H229" i="1"/>
  <c r="G229" i="1"/>
  <c r="F229" i="1"/>
  <c r="E229" i="1"/>
  <c r="C229" i="1"/>
  <c r="K59" i="1"/>
  <c r="J59" i="1"/>
  <c r="I59" i="1"/>
  <c r="H59" i="1"/>
  <c r="G59" i="1"/>
  <c r="F59" i="1"/>
  <c r="E59" i="1"/>
  <c r="C59" i="1"/>
  <c r="C15" i="1"/>
  <c r="D178" i="1"/>
  <c r="D49" i="1"/>
  <c r="D181" i="1"/>
  <c r="D230" i="1"/>
  <c r="D115" i="1"/>
  <c r="D114" i="1"/>
  <c r="D83" i="1"/>
  <c r="K169" i="1"/>
  <c r="J169" i="1"/>
  <c r="I169" i="1"/>
  <c r="H169" i="1"/>
  <c r="G169" i="1"/>
  <c r="F169" i="1"/>
  <c r="E169" i="1"/>
  <c r="C169" i="1"/>
  <c r="K157" i="1"/>
  <c r="J157" i="1"/>
  <c r="I157" i="1"/>
  <c r="H157" i="1"/>
  <c r="G157" i="1"/>
  <c r="F157" i="1"/>
  <c r="E157" i="1"/>
  <c r="C157" i="1"/>
  <c r="K248" i="1"/>
  <c r="J248" i="1"/>
  <c r="I248" i="1"/>
  <c r="H248" i="1"/>
  <c r="G248" i="1"/>
  <c r="F248" i="1"/>
  <c r="E248" i="1"/>
  <c r="C248" i="1"/>
  <c r="D249" i="1"/>
  <c r="C54" i="1"/>
  <c r="C52" i="1" s="1"/>
  <c r="D130" i="1"/>
  <c r="K261" i="1"/>
  <c r="J261" i="1"/>
  <c r="I261" i="1"/>
  <c r="H261" i="1"/>
  <c r="G261" i="1"/>
  <c r="F261" i="1"/>
  <c r="E261" i="1"/>
  <c r="C261" i="1"/>
  <c r="K166" i="1"/>
  <c r="J166" i="1"/>
  <c r="I166" i="1"/>
  <c r="H166" i="1"/>
  <c r="G166" i="1"/>
  <c r="F166" i="1"/>
  <c r="E166" i="1"/>
  <c r="C166" i="1"/>
  <c r="K162" i="1"/>
  <c r="J162" i="1"/>
  <c r="I162" i="1"/>
  <c r="H162" i="1"/>
  <c r="G162" i="1"/>
  <c r="F162" i="1"/>
  <c r="E162" i="1"/>
  <c r="C162" i="1"/>
  <c r="D151" i="1"/>
  <c r="D149" i="1"/>
  <c r="D135" i="1"/>
  <c r="D269" i="1"/>
  <c r="D234" i="1"/>
  <c r="D223" i="1"/>
  <c r="I97" i="1"/>
  <c r="D99" i="1"/>
  <c r="J139" i="1"/>
  <c r="J146" i="1"/>
  <c r="F139" i="1"/>
  <c r="E146" i="1"/>
  <c r="K265" i="1"/>
  <c r="J265" i="1"/>
  <c r="I265" i="1"/>
  <c r="H265" i="1"/>
  <c r="G265" i="1"/>
  <c r="F265" i="1"/>
  <c r="E265" i="1"/>
  <c r="C265" i="1"/>
  <c r="K259" i="1"/>
  <c r="J259" i="1"/>
  <c r="I259" i="1"/>
  <c r="H259" i="1"/>
  <c r="G259" i="1"/>
  <c r="F259" i="1"/>
  <c r="E259" i="1"/>
  <c r="C259" i="1"/>
  <c r="K254" i="1"/>
  <c r="J254" i="1"/>
  <c r="I254" i="1"/>
  <c r="H254" i="1"/>
  <c r="G254" i="1"/>
  <c r="F254" i="1"/>
  <c r="E254" i="1"/>
  <c r="C254" i="1"/>
  <c r="K246" i="1"/>
  <c r="J246" i="1"/>
  <c r="I246" i="1"/>
  <c r="H246" i="1"/>
  <c r="G246" i="1"/>
  <c r="F246" i="1"/>
  <c r="E246" i="1"/>
  <c r="C246" i="1"/>
  <c r="K221" i="1"/>
  <c r="J221" i="1"/>
  <c r="I221" i="1"/>
  <c r="H221" i="1"/>
  <c r="G221" i="1"/>
  <c r="F221" i="1"/>
  <c r="E221" i="1"/>
  <c r="C221" i="1"/>
  <c r="K215" i="1"/>
  <c r="J215" i="1"/>
  <c r="I215" i="1"/>
  <c r="H215" i="1"/>
  <c r="G215" i="1"/>
  <c r="F215" i="1"/>
  <c r="E215" i="1"/>
  <c r="C215" i="1"/>
  <c r="K203" i="1"/>
  <c r="J203" i="1"/>
  <c r="I203" i="1"/>
  <c r="H203" i="1"/>
  <c r="G203" i="1"/>
  <c r="F203" i="1"/>
  <c r="E203" i="1"/>
  <c r="C203" i="1"/>
  <c r="K200" i="1"/>
  <c r="J200" i="1"/>
  <c r="I200" i="1"/>
  <c r="H200" i="1"/>
  <c r="G200" i="1"/>
  <c r="F200" i="1"/>
  <c r="E200" i="1"/>
  <c r="C200" i="1"/>
  <c r="K179" i="1"/>
  <c r="J179" i="1"/>
  <c r="I179" i="1"/>
  <c r="H179" i="1"/>
  <c r="G179" i="1"/>
  <c r="F179" i="1"/>
  <c r="E179" i="1"/>
  <c r="C179" i="1"/>
  <c r="K177" i="1"/>
  <c r="J177" i="1"/>
  <c r="I177" i="1"/>
  <c r="H177" i="1"/>
  <c r="G177" i="1"/>
  <c r="F177" i="1"/>
  <c r="E177" i="1"/>
  <c r="C177" i="1"/>
  <c r="M174" i="1"/>
  <c r="D165" i="1"/>
  <c r="D163" i="1"/>
  <c r="K146" i="1"/>
  <c r="I146" i="1"/>
  <c r="H146" i="1"/>
  <c r="G146" i="1"/>
  <c r="F146" i="1"/>
  <c r="C146" i="1"/>
  <c r="K139" i="1"/>
  <c r="I139" i="1"/>
  <c r="H139" i="1"/>
  <c r="G139" i="1"/>
  <c r="E139" i="1"/>
  <c r="C139" i="1"/>
  <c r="K121" i="1"/>
  <c r="J121" i="1"/>
  <c r="I121" i="1"/>
  <c r="H121" i="1"/>
  <c r="G121" i="1"/>
  <c r="F121" i="1"/>
  <c r="E121" i="1"/>
  <c r="C121" i="1"/>
  <c r="K119" i="1"/>
  <c r="J119" i="1"/>
  <c r="I119" i="1"/>
  <c r="H119" i="1"/>
  <c r="G119" i="1"/>
  <c r="F119" i="1"/>
  <c r="E119" i="1"/>
  <c r="C119" i="1"/>
  <c r="K113" i="1"/>
  <c r="J113" i="1"/>
  <c r="I113" i="1"/>
  <c r="H113" i="1"/>
  <c r="G113" i="1"/>
  <c r="F113" i="1"/>
  <c r="E113" i="1"/>
  <c r="C113" i="1"/>
  <c r="K97" i="1"/>
  <c r="J97" i="1"/>
  <c r="H97" i="1"/>
  <c r="G97" i="1"/>
  <c r="F97" i="1"/>
  <c r="E97" i="1"/>
  <c r="C97" i="1"/>
  <c r="D91" i="1"/>
  <c r="K81" i="1"/>
  <c r="J81" i="1"/>
  <c r="I81" i="1"/>
  <c r="H81" i="1"/>
  <c r="G81" i="1"/>
  <c r="F81" i="1"/>
  <c r="E81" i="1"/>
  <c r="C81" i="1"/>
  <c r="D26" i="1"/>
  <c r="D37" i="1"/>
  <c r="D42" i="1"/>
  <c r="D45" i="1"/>
  <c r="D56" i="1"/>
  <c r="D61" i="1"/>
  <c r="D66" i="1"/>
  <c r="D71" i="1"/>
  <c r="D266" i="1"/>
  <c r="D263" i="1"/>
  <c r="D260" i="1"/>
  <c r="D270" i="1"/>
  <c r="D255" i="1"/>
  <c r="K15" i="1"/>
  <c r="K36" i="1"/>
  <c r="K67" i="1"/>
  <c r="J15" i="1"/>
  <c r="J36" i="1"/>
  <c r="J67" i="1"/>
  <c r="I15" i="1"/>
  <c r="I36" i="1"/>
  <c r="I67" i="1"/>
  <c r="H15" i="1"/>
  <c r="H36" i="1"/>
  <c r="H67" i="1"/>
  <c r="G36" i="1"/>
  <c r="G67" i="1"/>
  <c r="F15" i="1"/>
  <c r="F36" i="1"/>
  <c r="M40" i="1"/>
  <c r="F67" i="1"/>
  <c r="E36" i="1"/>
  <c r="E67" i="1"/>
  <c r="C36" i="1"/>
  <c r="C43" i="1"/>
  <c r="C63" i="1"/>
  <c r="C67" i="1"/>
  <c r="D85" i="1"/>
  <c r="D100" i="1"/>
  <c r="D116" i="1"/>
  <c r="D124" i="1"/>
  <c r="D143" i="1"/>
  <c r="D150" i="1"/>
  <c r="D160" i="1"/>
  <c r="D183" i="1"/>
  <c r="D201" i="1"/>
  <c r="D218" i="1"/>
  <c r="D225" i="1"/>
  <c r="D232" i="1"/>
  <c r="D39" i="1"/>
  <c r="D87" i="1"/>
  <c r="D118" i="1"/>
  <c r="D126" i="1"/>
  <c r="D145" i="1"/>
  <c r="D152" i="1"/>
  <c r="D185" i="1"/>
  <c r="D226" i="1"/>
  <c r="D132" i="1"/>
  <c r="D262" i="1"/>
  <c r="D120" i="1"/>
  <c r="D123" i="1"/>
  <c r="D141" i="1"/>
  <c r="D148" i="1"/>
  <c r="D158" i="1"/>
  <c r="D182" i="1"/>
  <c r="D142" i="1"/>
  <c r="D237" i="1"/>
  <c r="D82" i="1"/>
  <c r="D98" i="1"/>
  <c r="D122" i="1"/>
  <c r="D147" i="1"/>
  <c r="D180" i="1"/>
  <c r="D222" i="1"/>
  <c r="D62" i="1"/>
  <c r="D68" i="1"/>
  <c r="D86" i="1"/>
  <c r="D101" i="1"/>
  <c r="D117" i="1"/>
  <c r="D125" i="1"/>
  <c r="D137" i="1"/>
  <c r="D144" i="1"/>
  <c r="D167" i="1"/>
  <c r="D176" i="1"/>
  <c r="D184" i="1"/>
  <c r="D202" i="1"/>
  <c r="D204" i="1"/>
  <c r="D213" i="1"/>
  <c r="D247" i="1"/>
  <c r="D264" i="1"/>
  <c r="C31" i="1"/>
  <c r="C285" i="1"/>
  <c r="I285" i="1"/>
  <c r="M76" i="1"/>
  <c r="D171" i="1"/>
  <c r="D47" i="1"/>
  <c r="D241" i="1" l="1"/>
  <c r="D283" i="1" s="1"/>
  <c r="D243" i="1"/>
  <c r="D256" i="1"/>
  <c r="M265" i="1"/>
  <c r="M106" i="1"/>
  <c r="M243" i="1"/>
  <c r="M227" i="1"/>
  <c r="M271" i="1"/>
  <c r="J286" i="1"/>
  <c r="M67" i="1"/>
  <c r="F274" i="1"/>
  <c r="J274" i="1"/>
  <c r="D259" i="1"/>
  <c r="D78" i="1"/>
  <c r="D275" i="1"/>
  <c r="D67" i="1"/>
  <c r="C238" i="1"/>
  <c r="H238" i="1"/>
  <c r="H274" i="1"/>
  <c r="K286" i="1"/>
  <c r="D278" i="1"/>
  <c r="G238" i="1"/>
  <c r="D215" i="1"/>
  <c r="G274" i="1"/>
  <c r="K274" i="1"/>
  <c r="M248" i="1"/>
  <c r="M157" i="1"/>
  <c r="D69" i="1"/>
  <c r="M127" i="1"/>
  <c r="M205" i="1"/>
  <c r="D28" i="1"/>
  <c r="M95" i="1"/>
  <c r="M28" i="1"/>
  <c r="D276" i="1"/>
  <c r="I238" i="1"/>
  <c r="E274" i="1"/>
  <c r="I274" i="1"/>
  <c r="D267" i="1"/>
  <c r="D188" i="1"/>
  <c r="M133" i="1"/>
  <c r="M159" i="1"/>
  <c r="M211" i="1"/>
  <c r="D88" i="1"/>
  <c r="D22" i="1"/>
  <c r="D227" i="1"/>
  <c r="M24" i="1"/>
  <c r="D271" i="1"/>
  <c r="E238" i="1"/>
  <c r="C286" i="1"/>
  <c r="M79" i="1"/>
  <c r="F238" i="1"/>
  <c r="D277" i="1"/>
  <c r="C274" i="1"/>
  <c r="K238" i="1"/>
  <c r="J238" i="1"/>
  <c r="D242" i="1"/>
  <c r="D31" i="1"/>
  <c r="D24" i="1"/>
  <c r="D248" i="1"/>
  <c r="C73" i="1"/>
  <c r="M256" i="1"/>
  <c r="M267" i="1"/>
  <c r="D190" i="1"/>
  <c r="F73" i="1"/>
  <c r="D157" i="1"/>
  <c r="M215" i="1"/>
  <c r="M88" i="1"/>
  <c r="M200" i="1"/>
  <c r="D203" i="1"/>
  <c r="M259" i="1"/>
  <c r="D166" i="1"/>
  <c r="D261" i="1"/>
  <c r="M169" i="1"/>
  <c r="E73" i="1"/>
  <c r="D95" i="1"/>
  <c r="G73" i="1"/>
  <c r="K73" i="1"/>
  <c r="D250" i="1"/>
  <c r="M250" i="1"/>
  <c r="M233" i="1"/>
  <c r="D97" i="1"/>
  <c r="M254" i="1"/>
  <c r="D265" i="1"/>
  <c r="H73" i="1"/>
  <c r="H286" i="1"/>
  <c r="M22" i="1"/>
  <c r="D177" i="1"/>
  <c r="I73" i="1"/>
  <c r="D52" i="1"/>
  <c r="J73" i="1"/>
  <c r="D77" i="1"/>
  <c r="M52" i="1"/>
  <c r="M54" i="1"/>
  <c r="D15" i="1"/>
  <c r="M11" i="1"/>
  <c r="D221" i="1"/>
  <c r="M146" i="1"/>
  <c r="D146" i="1"/>
  <c r="D106" i="1"/>
  <c r="M207" i="1"/>
  <c r="D239" i="1"/>
  <c r="M162" i="1"/>
  <c r="M63" i="1"/>
  <c r="M31" i="1"/>
  <c r="K281" i="1"/>
  <c r="M229" i="1"/>
  <c r="M190" i="1"/>
  <c r="D240" i="1"/>
  <c r="M119" i="1"/>
  <c r="M113" i="1"/>
  <c r="M81" i="1"/>
  <c r="D81" i="1"/>
  <c r="J282" i="1"/>
  <c r="M261" i="1"/>
  <c r="M246" i="1"/>
  <c r="D233" i="1"/>
  <c r="M188" i="1"/>
  <c r="M186" i="1"/>
  <c r="D186" i="1"/>
  <c r="M171" i="1"/>
  <c r="M109" i="1"/>
  <c r="M197" i="1"/>
  <c r="M179" i="1"/>
  <c r="M139" i="1"/>
  <c r="D133" i="1"/>
  <c r="D127" i="1"/>
  <c r="M121" i="1"/>
  <c r="M69" i="1"/>
  <c r="D59" i="1"/>
  <c r="M59" i="1"/>
  <c r="M43" i="1"/>
  <c r="M36" i="1"/>
  <c r="D74" i="1"/>
  <c r="M15" i="1"/>
  <c r="J285" i="1"/>
  <c r="M275" i="1"/>
  <c r="K282" i="1"/>
  <c r="M276" i="1"/>
  <c r="M278" i="1"/>
  <c r="M277" i="1"/>
  <c r="D254" i="1"/>
  <c r="F285" i="1"/>
  <c r="H284" i="1"/>
  <c r="I284" i="1"/>
  <c r="J284" i="1"/>
  <c r="F284" i="1"/>
  <c r="D246" i="1"/>
  <c r="G285" i="1"/>
  <c r="K285" i="1"/>
  <c r="D229" i="1"/>
  <c r="E282" i="1"/>
  <c r="M221" i="1"/>
  <c r="M241" i="1"/>
  <c r="D207" i="1"/>
  <c r="F281" i="1"/>
  <c r="J281" i="1"/>
  <c r="M203" i="1"/>
  <c r="D200" i="1"/>
  <c r="D197" i="1"/>
  <c r="D179" i="1"/>
  <c r="M177" i="1"/>
  <c r="D174" i="1"/>
  <c r="M242" i="1"/>
  <c r="D169" i="1"/>
  <c r="D162" i="1"/>
  <c r="M239" i="1"/>
  <c r="D159" i="1"/>
  <c r="K284" i="1"/>
  <c r="E284" i="1"/>
  <c r="D139" i="1"/>
  <c r="G284" i="1"/>
  <c r="M244" i="1"/>
  <c r="D244" i="1"/>
  <c r="D121" i="1"/>
  <c r="D119" i="1"/>
  <c r="D113" i="1"/>
  <c r="H281" i="1"/>
  <c r="M240" i="1"/>
  <c r="E281" i="1"/>
  <c r="I281" i="1"/>
  <c r="F286" i="1"/>
  <c r="G286" i="1"/>
  <c r="D63" i="1"/>
  <c r="D54" i="1"/>
  <c r="D43" i="1"/>
  <c r="M74" i="1"/>
  <c r="D36" i="1"/>
  <c r="D79" i="1"/>
  <c r="E283" i="1"/>
  <c r="I283" i="1"/>
  <c r="D75" i="1"/>
  <c r="M75" i="1"/>
  <c r="M77" i="1"/>
  <c r="D11" i="1"/>
  <c r="M97" i="1"/>
  <c r="C281" i="1"/>
  <c r="C283" i="1"/>
  <c r="H283" i="1"/>
  <c r="D211" i="1"/>
  <c r="F283" i="1"/>
  <c r="J283" i="1"/>
  <c r="M166" i="1"/>
  <c r="C280" i="1" l="1"/>
  <c r="H280" i="1"/>
  <c r="D274" i="1"/>
  <c r="D238" i="1"/>
  <c r="D73" i="1"/>
  <c r="D285" i="1"/>
  <c r="M285" i="1"/>
  <c r="D281" i="1"/>
  <c r="M282" i="1"/>
  <c r="J280" i="1"/>
  <c r="D282" i="1"/>
  <c r="M274" i="1"/>
  <c r="M284" i="1"/>
  <c r="K280" i="1"/>
  <c r="D284" i="1"/>
  <c r="M286" i="1"/>
  <c r="D286" i="1"/>
  <c r="I280" i="1"/>
  <c r="G280" i="1"/>
  <c r="M281" i="1"/>
  <c r="M283" i="1"/>
  <c r="F280" i="1"/>
  <c r="M73" i="1"/>
  <c r="M238" i="1"/>
  <c r="E280" i="1"/>
  <c r="D280" i="1" l="1"/>
  <c r="M280" i="1"/>
</calcChain>
</file>

<file path=xl/sharedStrings.xml><?xml version="1.0" encoding="utf-8"?>
<sst xmlns="http://schemas.openxmlformats.org/spreadsheetml/2006/main" count="305" uniqueCount="115">
  <si>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</si>
  <si>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</si>
  <si>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</si>
  <si>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</si>
  <si>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</si>
  <si>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</si>
  <si>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</si>
  <si>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</si>
  <si>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</si>
  <si>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</si>
  <si>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</si>
  <si>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</si>
  <si>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</si>
  <si>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</si>
  <si>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</si>
  <si>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</si>
  <si>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</si>
  <si>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</si>
  <si>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</si>
  <si>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</si>
  <si>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</si>
  <si>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</si>
  <si>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</si>
  <si>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</si>
  <si>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</si>
  <si>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</si>
  <si>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</si>
  <si>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</si>
  <si>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</si>
  <si>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</si>
  <si>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</si>
  <si>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</si>
  <si>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</si>
  <si>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</si>
  <si>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</si>
  <si>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</si>
  <si>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</si>
  <si>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</si>
  <si>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</si>
  <si>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</si>
  <si>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</si>
  <si>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</si>
  <si>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</si>
  <si>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</si>
  <si>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</si>
  <si>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</si>
  <si>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</si>
  <si>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</si>
  <si>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</si>
  <si>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</si>
  <si>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</si>
  <si>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</si>
  <si>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</si>
  <si>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</si>
  <si>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</si>
  <si>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</si>
  <si>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</si>
  <si>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</si>
  <si>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</si>
  <si>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</si>
  <si>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</si>
  <si>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</si>
  <si>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</si>
  <si>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</si>
  <si>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</si>
  <si>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</si>
  <si>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</si>
  <si>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</si>
  <si>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</si>
  <si>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</si>
  <si>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</si>
  <si>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</si>
  <si>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</si>
  <si>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</si>
  <si>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</si>
  <si>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</si>
  <si>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</si>
  <si>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</si>
  <si>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</si>
  <si>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</si>
  <si>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</si>
  <si>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</si>
  <si>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</si>
  <si>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</si>
  <si>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</si>
  <si>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</si>
  <si>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</si>
  <si>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Брекина</t>
  </si>
  <si>
    <t>Платан западен</t>
  </si>
  <si>
    <t>Ела казка</t>
  </si>
  <si>
    <t>Бряст бял</t>
  </si>
  <si>
    <t>Криптомерия японска</t>
  </si>
  <si>
    <t>9.</t>
  </si>
  <si>
    <t>Дрян обикновен</t>
  </si>
  <si>
    <t>10.</t>
  </si>
  <si>
    <t>Джанка</t>
  </si>
  <si>
    <t>Магнолия вечнозелена</t>
  </si>
  <si>
    <t>Магнолия опадваща</t>
  </si>
  <si>
    <t>Гинко билоба</t>
  </si>
  <si>
    <t>Явор ясеноволистен</t>
  </si>
  <si>
    <t>Ела сребриста</t>
  </si>
  <si>
    <t>Ябълка</t>
  </si>
  <si>
    <t>Див рожков</t>
  </si>
  <si>
    <t>Върба миризлива</t>
  </si>
  <si>
    <t>Клек</t>
  </si>
  <si>
    <t>Мура бяла</t>
  </si>
  <si>
    <t>Бъз черен</t>
  </si>
  <si>
    <t>Елша черна</t>
  </si>
  <si>
    <t>Елша бяла</t>
  </si>
  <si>
    <t>Мъждрян</t>
  </si>
  <si>
    <t>Мукиня</t>
  </si>
  <si>
    <t>Ясен планински</t>
  </si>
  <si>
    <t>Бодлив залист</t>
  </si>
  <si>
    <t>Дрян кучешки</t>
  </si>
  <si>
    <t xml:space="preserve"> за необходимите семена през 2019/ 2020 г., обобщен за страната по ДП по чл. 163 от Закона за горите  - изменен на 16.12.2019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</si>
</sst>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u/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0" borderId="8" xfId="1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7" xfId="1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11" xfId="1" applyNumberFormat="1" applyFont="1" applyFill="1" applyBorder="1" applyAlignment="1">
      <alignment vertical="top"/>
    </xf>
    <xf numFmtId="0" fontId="7" fillId="0" borderId="12" xfId="1" applyNumberFormat="1" applyFont="1" applyFill="1" applyBorder="1" applyAlignment="1">
      <alignment vertical="top"/>
    </xf>
    <xf numFmtId="0" fontId="8" fillId="0" borderId="2" xfId="1" applyNumberFormat="1" applyFont="1" applyBorder="1" applyAlignment="1">
      <alignment vertical="top"/>
    </xf>
    <xf numFmtId="0" fontId="7" fillId="0" borderId="7" xfId="1" applyNumberFormat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64" fontId="4" fillId="0" borderId="8" xfId="0" applyNumberFormat="1" applyFont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7" fillId="0" borderId="16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8" fillId="0" borderId="22" xfId="1" applyNumberFormat="1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0" fontId="8" fillId="0" borderId="26" xfId="1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 vertical="top"/>
    </xf>
    <xf numFmtId="0" fontId="8" fillId="0" borderId="30" xfId="1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164" fontId="5" fillId="0" borderId="17" xfId="0" applyNumberFormat="1" applyFont="1" applyFill="1" applyBorder="1" applyAlignment="1">
      <alignment vertical="top"/>
    </xf>
    <xf numFmtId="164" fontId="5" fillId="0" borderId="15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164" fontId="5" fillId="0" borderId="20" xfId="0" applyNumberFormat="1" applyFont="1" applyFill="1" applyBorder="1" applyAlignment="1">
      <alignment vertical="top"/>
    </xf>
    <xf numFmtId="164" fontId="4" fillId="0" borderId="26" xfId="0" applyNumberFormat="1" applyFont="1" applyFill="1" applyBorder="1" applyAlignment="1">
      <alignment vertical="top"/>
    </xf>
    <xf numFmtId="164" fontId="4" fillId="0" borderId="28" xfId="0" applyNumberFormat="1" applyFont="1" applyFill="1" applyBorder="1" applyAlignment="1">
      <alignment vertical="top"/>
    </xf>
    <xf numFmtId="164" fontId="4" fillId="0" borderId="3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8" fillId="0" borderId="34" xfId="1" applyNumberFormat="1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horizontal="center" vertical="top"/>
    </xf>
    <xf numFmtId="0" fontId="8" fillId="0" borderId="39" xfId="1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0" fontId="8" fillId="0" borderId="39" xfId="1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8" fillId="0" borderId="8" xfId="1" applyNumberFormat="1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7" fillId="0" borderId="35" xfId="1" applyNumberFormat="1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8" fillId="0" borderId="1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vertical="top"/>
    </xf>
    <xf numFmtId="0" fontId="8" fillId="0" borderId="6" xfId="1" applyNumberFormat="1" applyFont="1" applyFill="1" applyBorder="1" applyAlignment="1">
      <alignment vertical="top"/>
    </xf>
    <xf numFmtId="0" fontId="8" fillId="0" borderId="35" xfId="1" applyNumberFormat="1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8" fillId="0" borderId="40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horizontal="left" vertical="top"/>
    </xf>
    <xf numFmtId="0" fontId="8" fillId="0" borderId="43" xfId="1" applyNumberFormat="1" applyFont="1" applyFill="1" applyBorder="1" applyAlignment="1">
      <alignment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8" fillId="0" borderId="10" xfId="1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46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5" fillId="0" borderId="49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14" fontId="4" fillId="0" borderId="0" xfId="0" applyNumberFormat="1" applyFont="1" applyAlignment="1">
      <alignment vertical="top"/>
    </xf>
    <xf numFmtId="2" fontId="4" fillId="0" borderId="50" xfId="0" applyNumberFormat="1" applyFont="1" applyFill="1" applyBorder="1" applyAlignment="1">
      <alignment vertical="top"/>
    </xf>
    <xf numFmtId="0" fontId="7" fillId="0" borderId="22" xfId="1" applyNumberFormat="1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5" fillId="0" borderId="48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vertical="top"/>
    </xf>
    <xf numFmtId="0" fontId="10" fillId="0" borderId="53" xfId="1" applyNumberFormat="1" applyFont="1" applyFill="1" applyBorder="1" applyAlignment="1">
      <alignment vertical="top"/>
    </xf>
    <xf numFmtId="0" fontId="8" fillId="0" borderId="54" xfId="1" applyNumberFormat="1" applyFont="1" applyFill="1" applyBorder="1" applyAlignment="1">
      <alignment vertical="top"/>
    </xf>
    <xf numFmtId="0" fontId="4" fillId="0" borderId="5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5" fillId="2" borderId="56" xfId="0" applyFont="1" applyFill="1" applyBorder="1" applyAlignment="1">
      <alignment vertical="top"/>
    </xf>
    <xf numFmtId="0" fontId="5" fillId="2" borderId="57" xfId="0" applyFont="1" applyFill="1" applyBorder="1" applyAlignment="1">
      <alignment vertical="top"/>
    </xf>
    <xf numFmtId="0" fontId="5" fillId="2" borderId="58" xfId="0" applyFont="1" applyFill="1" applyBorder="1" applyAlignment="1">
      <alignment vertical="top"/>
    </xf>
    <xf numFmtId="0" fontId="5" fillId="2" borderId="59" xfId="0" applyFont="1" applyFill="1" applyBorder="1" applyAlignment="1">
      <alignment vertical="top"/>
    </xf>
    <xf numFmtId="0" fontId="5" fillId="0" borderId="33" xfId="1" applyNumberFormat="1" applyFont="1" applyFill="1" applyBorder="1" applyAlignment="1">
      <alignment vertical="top"/>
    </xf>
    <xf numFmtId="0" fontId="8" fillId="0" borderId="14" xfId="1" applyNumberFormat="1" applyFont="1" applyFill="1" applyBorder="1" applyAlignment="1">
      <alignment vertical="top"/>
    </xf>
    <xf numFmtId="164" fontId="4" fillId="0" borderId="34" xfId="0" applyNumberFormat="1" applyFont="1" applyFill="1" applyBorder="1" applyAlignment="1">
      <alignment vertical="top"/>
    </xf>
    <xf numFmtId="164" fontId="4" fillId="0" borderId="43" xfId="0" applyNumberFormat="1" applyFont="1" applyFill="1" applyBorder="1" applyAlignment="1">
      <alignment vertical="top"/>
    </xf>
    <xf numFmtId="164" fontId="4" fillId="0" borderId="53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164" fontId="4" fillId="0" borderId="51" xfId="0" applyNumberFormat="1" applyFont="1" applyFill="1" applyBorder="1" applyAlignment="1">
      <alignment vertical="top"/>
    </xf>
    <xf numFmtId="164" fontId="4" fillId="0" borderId="33" xfId="0" applyNumberFormat="1" applyFont="1" applyFill="1" applyBorder="1" applyAlignment="1">
      <alignment vertical="top"/>
    </xf>
    <xf numFmtId="164" fontId="4" fillId="0" borderId="36" xfId="0" applyNumberFormat="1" applyFont="1" applyFill="1" applyBorder="1" applyAlignment="1">
      <alignment vertical="top"/>
    </xf>
    <xf numFmtId="164" fontId="7" fillId="2" borderId="58" xfId="0" applyNumberFormat="1" applyFont="1" applyFill="1" applyBorder="1" applyAlignment="1">
      <alignment vertical="top"/>
    </xf>
    <xf numFmtId="164" fontId="7" fillId="2" borderId="60" xfId="0" applyNumberFormat="1" applyFont="1" applyFill="1" applyBorder="1" applyAlignment="1">
      <alignment vertical="top"/>
    </xf>
    <xf numFmtId="164" fontId="7" fillId="2" borderId="57" xfId="0" applyNumberFormat="1" applyFont="1" applyFill="1" applyBorder="1" applyAlignment="1">
      <alignment vertical="top"/>
    </xf>
    <xf numFmtId="164" fontId="7" fillId="2" borderId="59" xfId="0" applyNumberFormat="1" applyFont="1" applyFill="1" applyBorder="1" applyAlignment="1">
      <alignment vertical="top"/>
    </xf>
    <xf numFmtId="164" fontId="7" fillId="2" borderId="61" xfId="0" applyNumberFormat="1" applyFont="1" applyFill="1" applyBorder="1" applyAlignment="1">
      <alignment vertical="top"/>
    </xf>
    <xf numFmtId="0" fontId="7" fillId="0" borderId="55" xfId="1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7" fillId="0" borderId="53" xfId="1" applyNumberFormat="1" applyFont="1" applyFill="1" applyBorder="1" applyAlignment="1">
      <alignment vertical="top"/>
    </xf>
    <xf numFmtId="0" fontId="8" fillId="0" borderId="14" xfId="1" applyNumberFormat="1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54" xfId="0" applyNumberFormat="1" applyFont="1" applyBorder="1" applyAlignment="1">
      <alignment vertical="top"/>
    </xf>
    <xf numFmtId="2" fontId="4" fillId="0" borderId="5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2" fontId="4" fillId="0" borderId="51" xfId="0" applyNumberFormat="1" applyFont="1" applyBorder="1" applyAlignment="1">
      <alignment vertical="top"/>
    </xf>
    <xf numFmtId="2" fontId="4" fillId="0" borderId="54" xfId="0" applyNumberFormat="1" applyFont="1" applyBorder="1" applyAlignment="1">
      <alignment vertical="top"/>
    </xf>
    <xf numFmtId="164" fontId="5" fillId="3" borderId="58" xfId="0" applyNumberFormat="1" applyFont="1" applyFill="1" applyBorder="1" applyAlignment="1">
      <alignment vertical="top"/>
    </xf>
    <xf numFmtId="164" fontId="5" fillId="3" borderId="60" xfId="0" applyNumberFormat="1" applyFont="1" applyFill="1" applyBorder="1" applyAlignment="1">
      <alignment vertical="top"/>
    </xf>
    <xf numFmtId="2" fontId="5" fillId="3" borderId="57" xfId="0" applyNumberFormat="1" applyFont="1" applyFill="1" applyBorder="1" applyAlignment="1">
      <alignment vertical="top"/>
    </xf>
    <xf numFmtId="2" fontId="5" fillId="3" borderId="58" xfId="0" applyNumberFormat="1" applyFont="1" applyFill="1" applyBorder="1" applyAlignment="1">
      <alignment vertical="top"/>
    </xf>
    <xf numFmtId="2" fontId="5" fillId="3" borderId="59" xfId="0" applyNumberFormat="1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75" xfId="0" applyFont="1" applyFill="1" applyBorder="1" applyAlignment="1">
      <alignment horizontal="center" vertical="top"/>
    </xf>
    <xf numFmtId="0" fontId="8" fillId="0" borderId="30" xfId="1" applyFont="1" applyFill="1" applyBorder="1" applyAlignment="1">
      <alignment vertical="top"/>
    </xf>
    <xf numFmtId="0" fontId="7" fillId="0" borderId="76" xfId="1" applyFont="1" applyFill="1" applyBorder="1" applyAlignment="1">
      <alignment vertical="top"/>
    </xf>
    <xf numFmtId="0" fontId="5" fillId="0" borderId="76" xfId="0" applyFont="1" applyFill="1" applyBorder="1" applyAlignment="1">
      <alignment vertical="top"/>
    </xf>
    <xf numFmtId="0" fontId="5" fillId="0" borderId="77" xfId="0" applyFont="1" applyFill="1" applyBorder="1" applyAlignment="1">
      <alignment vertical="top"/>
    </xf>
    <xf numFmtId="0" fontId="5" fillId="0" borderId="75" xfId="0" applyFont="1" applyFill="1" applyBorder="1" applyAlignment="1">
      <alignment vertical="top"/>
    </xf>
    <xf numFmtId="0" fontId="5" fillId="0" borderId="78" xfId="0" applyFont="1" applyFill="1" applyBorder="1" applyAlignment="1">
      <alignment vertical="top"/>
    </xf>
    <xf numFmtId="0" fontId="5" fillId="0" borderId="79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4" fillId="0" borderId="7" xfId="0" applyNumberFormat="1" applyFont="1" applyFill="1" applyBorder="1" applyAlignment="1">
      <alignment vertical="top"/>
    </xf>
    <xf numFmtId="164" fontId="4" fillId="0" borderId="9" xfId="0" applyNumberFormat="1" applyFont="1" applyFill="1" applyBorder="1" applyAlignment="1">
      <alignment vertical="top"/>
    </xf>
    <xf numFmtId="164" fontId="4" fillId="0" borderId="50" xfId="0" applyNumberFormat="1" applyFont="1" applyFill="1" applyBorder="1" applyAlignment="1">
      <alignment vertical="top"/>
    </xf>
    <xf numFmtId="164" fontId="4" fillId="0" borderId="7" xfId="0" applyNumberFormat="1" applyFont="1" applyFill="1" applyBorder="1" applyAlignment="1">
      <alignment vertical="top"/>
    </xf>
    <xf numFmtId="164" fontId="4" fillId="0" borderId="52" xfId="0" applyNumberFormat="1" applyFont="1" applyFill="1" applyBorder="1" applyAlignment="1">
      <alignment vertical="top"/>
    </xf>
    <xf numFmtId="164" fontId="4" fillId="0" borderId="55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0" fontId="14" fillId="0" borderId="0" xfId="0" applyFont="1" applyAlignment="1">
      <alignment horizontal="justify"/>
    </xf>
    <xf numFmtId="0" fontId="4" fillId="0" borderId="0" xfId="0" applyFont="1" applyAlignment="1"/>
    <xf numFmtId="0" fontId="5" fillId="0" borderId="62" xfId="0" applyFont="1" applyBorder="1" applyAlignment="1">
      <alignment vertical="top"/>
    </xf>
    <xf numFmtId="0" fontId="5" fillId="0" borderId="63" xfId="0" applyFont="1" applyBorder="1" applyAlignment="1">
      <alignment vertical="top"/>
    </xf>
    <xf numFmtId="0" fontId="5" fillId="0" borderId="64" xfId="0" applyFont="1" applyBorder="1" applyAlignment="1">
      <alignment vertical="top"/>
    </xf>
    <xf numFmtId="0" fontId="7" fillId="2" borderId="57" xfId="1" applyNumberFormat="1" applyFont="1" applyFill="1" applyBorder="1" applyAlignment="1">
      <alignment vertical="top"/>
    </xf>
    <xf numFmtId="0" fontId="8" fillId="2" borderId="58" xfId="0" applyFont="1" applyFill="1" applyBorder="1" applyAlignment="1">
      <alignment vertical="top"/>
    </xf>
    <xf numFmtId="0" fontId="7" fillId="2" borderId="56" xfId="1" applyNumberFormat="1" applyFont="1" applyFill="1" applyBorder="1" applyAlignment="1">
      <alignment vertical="top"/>
    </xf>
    <xf numFmtId="0" fontId="7" fillId="2" borderId="71" xfId="0" applyFont="1" applyFill="1" applyBorder="1" applyAlignment="1">
      <alignment vertical="top"/>
    </xf>
    <xf numFmtId="0" fontId="7" fillId="0" borderId="72" xfId="0" applyFont="1" applyBorder="1" applyAlignment="1">
      <alignment vertical="top"/>
    </xf>
    <xf numFmtId="0" fontId="7" fillId="0" borderId="7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4" xfId="0" applyFont="1" applyBorder="1" applyAlignment="1">
      <alignment vertical="top"/>
    </xf>
    <xf numFmtId="0" fontId="7" fillId="3" borderId="56" xfId="1" applyNumberFormat="1" applyFont="1" applyFill="1" applyBorder="1" applyAlignment="1">
      <alignment vertical="top"/>
    </xf>
    <xf numFmtId="0" fontId="7" fillId="3" borderId="71" xfId="0" applyFont="1" applyFill="1" applyBorder="1" applyAlignment="1">
      <alignment vertical="top"/>
    </xf>
    <xf numFmtId="0" fontId="8" fillId="2" borderId="71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6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0" xfId="1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62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64" xfId="0" applyFont="1" applyBorder="1" applyAlignment="1">
      <alignment vertical="top"/>
    </xf>
    <xf numFmtId="0" fontId="7" fillId="0" borderId="6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</cellXfs>
  <cellStyles count="2">
    <cellStyle name="Normal" xfId="0" builtinId="0"/>
    <cellStyle name="Normal_razchet_semena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zoomScaleNormal="100" workbookViewId="0">
      <selection activeCell="A2" sqref="A2:K2"/>
    </sheetView>
  </sheetViews>
  <sheetFormatPr defaultRowHeight="12.75" x14ac:dyDescent="0.2"/>
  <cols>
    <col min="1" max="1" width="5.42578125" style="2" customWidth="1"/>
    <col min="2" max="2" width="25" style="1" customWidth="1"/>
    <col min="3" max="3" width="13.28515625" style="1" customWidth="1"/>
    <col min="4" max="4" width="14.5703125" style="1" customWidth="1"/>
    <col min="5" max="5" width="15.140625" style="1" customWidth="1"/>
    <col min="6" max="6" width="12.28515625" style="1" customWidth="1"/>
    <col min="7" max="7" width="10.85546875" style="1" customWidth="1"/>
    <col min="8" max="8" width="14.28515625" style="1" customWidth="1"/>
    <col min="9" max="9" width="9.140625" style="1"/>
    <col min="10" max="10" width="10.28515625" style="1" customWidth="1"/>
    <col min="11" max="11" width="11.7109375" style="1" customWidth="1"/>
    <col min="12" max="16384" width="9.140625" style="1"/>
  </cols>
  <sheetData>
    <row r="1" spans="1:15" ht="15.75" x14ac:dyDescent="0.2">
      <c r="A1" s="227" t="s">
        <v>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O1" s="108"/>
    </row>
    <row r="2" spans="1:15" ht="15.75" x14ac:dyDescent="0.2">
      <c r="A2" s="227" t="s">
        <v>114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5" x14ac:dyDescent="0.2">
      <c r="H3" s="3"/>
      <c r="I3" s="3"/>
      <c r="J3" s="3"/>
    </row>
    <row r="4" spans="1:15" ht="13.5" thickBot="1" x14ac:dyDescent="0.25">
      <c r="H4" s="3"/>
      <c r="I4" s="3"/>
      <c r="J4" s="3"/>
    </row>
    <row r="5" spans="1:15" ht="14.25" customHeight="1" x14ac:dyDescent="0.2">
      <c r="A5" s="230" t="s">
        <v>34</v>
      </c>
      <c r="B5" s="236" t="s">
        <v>33</v>
      </c>
      <c r="C5" s="232" t="s">
        <v>35</v>
      </c>
      <c r="D5" s="234" t="s">
        <v>36</v>
      </c>
      <c r="E5" s="230" t="s">
        <v>37</v>
      </c>
      <c r="F5" s="232"/>
      <c r="G5" s="232"/>
      <c r="H5" s="242"/>
      <c r="I5" s="244" t="s">
        <v>43</v>
      </c>
      <c r="J5" s="232"/>
      <c r="K5" s="242"/>
    </row>
    <row r="6" spans="1:15" ht="15" x14ac:dyDescent="0.2">
      <c r="A6" s="231"/>
      <c r="B6" s="237"/>
      <c r="C6" s="233"/>
      <c r="D6" s="235"/>
      <c r="E6" s="231" t="s">
        <v>38</v>
      </c>
      <c r="F6" s="233"/>
      <c r="G6" s="233" t="s">
        <v>41</v>
      </c>
      <c r="H6" s="243" t="s">
        <v>42</v>
      </c>
      <c r="I6" s="245" t="s">
        <v>44</v>
      </c>
      <c r="J6" s="233" t="s">
        <v>45</v>
      </c>
      <c r="K6" s="243" t="s">
        <v>46</v>
      </c>
    </row>
    <row r="7" spans="1:15" ht="15" x14ac:dyDescent="0.2">
      <c r="A7" s="231"/>
      <c r="B7" s="237"/>
      <c r="C7" s="233"/>
      <c r="D7" s="235"/>
      <c r="E7" s="231" t="s">
        <v>39</v>
      </c>
      <c r="F7" s="37" t="s">
        <v>40</v>
      </c>
      <c r="G7" s="233"/>
      <c r="H7" s="243"/>
      <c r="I7" s="245"/>
      <c r="J7" s="233"/>
      <c r="K7" s="243"/>
    </row>
    <row r="8" spans="1:15" ht="30" customHeight="1" x14ac:dyDescent="0.2">
      <c r="A8" s="231"/>
      <c r="B8" s="238"/>
      <c r="C8" s="233"/>
      <c r="D8" s="235"/>
      <c r="E8" s="231"/>
      <c r="F8" s="38" t="s">
        <v>0</v>
      </c>
      <c r="G8" s="233"/>
      <c r="H8" s="243"/>
      <c r="I8" s="245"/>
      <c r="J8" s="233"/>
      <c r="K8" s="243"/>
    </row>
    <row r="9" spans="1:15" ht="13.5" thickBot="1" x14ac:dyDescent="0.25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5" ht="15" x14ac:dyDescent="0.2">
      <c r="A10" s="239" t="s">
        <v>47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5" s="2" customFormat="1" ht="15" x14ac:dyDescent="0.2">
      <c r="A11" s="40">
        <v>1</v>
      </c>
      <c r="B11" s="45" t="s">
        <v>1</v>
      </c>
      <c r="C11" s="46">
        <f>SUM(C12:C14)</f>
        <v>459.32</v>
      </c>
      <c r="D11" s="47">
        <f t="shared" ref="D11:D23" si="0">SUM(E11:H11)</f>
        <v>72.2</v>
      </c>
      <c r="E11" s="48">
        <f t="shared" ref="E11:K11" si="1">SUM(E12:E14)</f>
        <v>14.5</v>
      </c>
      <c r="F11" s="46">
        <f t="shared" si="1"/>
        <v>0</v>
      </c>
      <c r="G11" s="46">
        <f t="shared" si="1"/>
        <v>57.7</v>
      </c>
      <c r="H11" s="49">
        <f t="shared" si="1"/>
        <v>0</v>
      </c>
      <c r="I11" s="50">
        <f t="shared" si="1"/>
        <v>2</v>
      </c>
      <c r="J11" s="46">
        <f t="shared" si="1"/>
        <v>63.2</v>
      </c>
      <c r="K11" s="49">
        <f t="shared" si="1"/>
        <v>7</v>
      </c>
      <c r="M11" s="2" t="b">
        <f>IF((E11+F11+G11+H11)=(I11+J11+K11),TRUE,FALSE)</f>
        <v>1</v>
      </c>
    </row>
    <row r="12" spans="1:15" ht="15" x14ac:dyDescent="0.2">
      <c r="A12" s="58"/>
      <c r="B12" s="59" t="s">
        <v>52</v>
      </c>
      <c r="C12" s="60">
        <v>31</v>
      </c>
      <c r="D12" s="54">
        <f t="shared" si="0"/>
        <v>19.5</v>
      </c>
      <c r="E12" s="61">
        <v>13.5</v>
      </c>
      <c r="F12" s="60"/>
      <c r="G12" s="60">
        <v>6</v>
      </c>
      <c r="H12" s="62"/>
      <c r="I12" s="63">
        <v>1</v>
      </c>
      <c r="J12" s="60">
        <v>11.5</v>
      </c>
      <c r="K12" s="62">
        <v>7</v>
      </c>
      <c r="M12" s="2" t="b">
        <f t="shared" ref="M12:M76" si="2">IF((E12+F12+G12+H12)=(I12+J12+K12),TRUE,FALSE)</f>
        <v>1</v>
      </c>
    </row>
    <row r="13" spans="1:15" ht="15" x14ac:dyDescent="0.2">
      <c r="A13" s="58"/>
      <c r="B13" s="59" t="s">
        <v>54</v>
      </c>
      <c r="C13" s="60">
        <v>428.32</v>
      </c>
      <c r="D13" s="54">
        <f t="shared" si="0"/>
        <v>52.7</v>
      </c>
      <c r="E13" s="61">
        <v>1</v>
      </c>
      <c r="F13" s="60"/>
      <c r="G13" s="60">
        <v>51.7</v>
      </c>
      <c r="H13" s="62"/>
      <c r="I13" s="63">
        <v>1</v>
      </c>
      <c r="J13" s="60">
        <v>51.7</v>
      </c>
      <c r="K13" s="62"/>
      <c r="M13" s="2" t="b">
        <f t="shared" si="2"/>
        <v>1</v>
      </c>
    </row>
    <row r="14" spans="1:15" ht="15" x14ac:dyDescent="0.2">
      <c r="A14" s="51"/>
      <c r="B14" s="52" t="s">
        <v>55</v>
      </c>
      <c r="C14" s="53"/>
      <c r="D14" s="69">
        <f t="shared" si="0"/>
        <v>0</v>
      </c>
      <c r="E14" s="57"/>
      <c r="F14" s="53"/>
      <c r="G14" s="53"/>
      <c r="H14" s="56"/>
      <c r="I14" s="57"/>
      <c r="J14" s="53"/>
      <c r="K14" s="56"/>
      <c r="M14" s="2" t="b">
        <f t="shared" si="2"/>
        <v>1</v>
      </c>
    </row>
    <row r="15" spans="1:15" s="2" customFormat="1" ht="15" x14ac:dyDescent="0.2">
      <c r="A15" s="40">
        <v>2</v>
      </c>
      <c r="B15" s="45" t="s">
        <v>2</v>
      </c>
      <c r="C15" s="71">
        <f>SUM(C16:C21)</f>
        <v>295</v>
      </c>
      <c r="D15" s="72">
        <f t="shared" si="0"/>
        <v>102.8</v>
      </c>
      <c r="E15" s="73">
        <f t="shared" ref="E15:K15" si="3">SUM(E16:E21)</f>
        <v>66.3</v>
      </c>
      <c r="F15" s="71">
        <f t="shared" si="3"/>
        <v>0</v>
      </c>
      <c r="G15" s="71">
        <f t="shared" si="3"/>
        <v>36.5</v>
      </c>
      <c r="H15" s="74">
        <f t="shared" si="3"/>
        <v>0</v>
      </c>
      <c r="I15" s="75">
        <f t="shared" si="3"/>
        <v>33.799999999999997</v>
      </c>
      <c r="J15" s="71">
        <f t="shared" si="3"/>
        <v>62.5</v>
      </c>
      <c r="K15" s="74">
        <f t="shared" si="3"/>
        <v>6.5</v>
      </c>
      <c r="M15" s="2" t="b">
        <f t="shared" si="2"/>
        <v>1</v>
      </c>
    </row>
    <row r="16" spans="1:15" ht="15" x14ac:dyDescent="0.2">
      <c r="A16" s="58"/>
      <c r="B16" s="59" t="s">
        <v>49</v>
      </c>
      <c r="C16" s="76"/>
      <c r="D16" s="54">
        <f t="shared" si="0"/>
        <v>5</v>
      </c>
      <c r="E16" s="61">
        <v>5</v>
      </c>
      <c r="F16" s="60"/>
      <c r="G16" s="60"/>
      <c r="H16" s="62"/>
      <c r="I16" s="77"/>
      <c r="J16" s="60">
        <v>3</v>
      </c>
      <c r="K16" s="62">
        <v>2</v>
      </c>
      <c r="M16" s="2" t="b">
        <f t="shared" si="2"/>
        <v>1</v>
      </c>
    </row>
    <row r="17" spans="1:13" ht="15" x14ac:dyDescent="0.2">
      <c r="A17" s="58"/>
      <c r="B17" s="59" t="s">
        <v>50</v>
      </c>
      <c r="C17" s="76"/>
      <c r="D17" s="54">
        <f t="shared" si="0"/>
        <v>3</v>
      </c>
      <c r="E17" s="61">
        <v>3</v>
      </c>
      <c r="F17" s="60"/>
      <c r="G17" s="60"/>
      <c r="H17" s="62"/>
      <c r="I17" s="77"/>
      <c r="J17" s="60"/>
      <c r="K17" s="62">
        <v>3</v>
      </c>
      <c r="M17" s="2" t="b">
        <f t="shared" si="2"/>
        <v>1</v>
      </c>
    </row>
    <row r="18" spans="1:13" ht="15" x14ac:dyDescent="0.2">
      <c r="A18" s="58"/>
      <c r="B18" s="59" t="s">
        <v>51</v>
      </c>
      <c r="C18" s="76"/>
      <c r="D18" s="54">
        <f t="shared" si="0"/>
        <v>1.5</v>
      </c>
      <c r="E18" s="61">
        <v>1.5</v>
      </c>
      <c r="F18" s="60"/>
      <c r="G18" s="60"/>
      <c r="H18" s="62"/>
      <c r="I18" s="77"/>
      <c r="J18" s="60"/>
      <c r="K18" s="62">
        <v>1.5</v>
      </c>
      <c r="M18" s="197" t="b">
        <f t="shared" si="2"/>
        <v>1</v>
      </c>
    </row>
    <row r="19" spans="1:13" ht="15" x14ac:dyDescent="0.2">
      <c r="A19" s="58"/>
      <c r="B19" s="59" t="s">
        <v>52</v>
      </c>
      <c r="C19" s="60">
        <v>199.3</v>
      </c>
      <c r="D19" s="54">
        <f t="shared" si="0"/>
        <v>62.5</v>
      </c>
      <c r="E19" s="61">
        <v>53.5</v>
      </c>
      <c r="F19" s="60"/>
      <c r="G19" s="60">
        <v>9</v>
      </c>
      <c r="H19" s="62"/>
      <c r="I19" s="77">
        <v>30.5</v>
      </c>
      <c r="J19" s="60">
        <v>32</v>
      </c>
      <c r="K19" s="62"/>
      <c r="M19" s="2" t="b">
        <f t="shared" si="2"/>
        <v>1</v>
      </c>
    </row>
    <row r="20" spans="1:13" ht="15" x14ac:dyDescent="0.2">
      <c r="A20" s="58"/>
      <c r="B20" s="59" t="s">
        <v>54</v>
      </c>
      <c r="C20" s="60">
        <v>95.7</v>
      </c>
      <c r="D20" s="54">
        <f t="shared" si="0"/>
        <v>30.8</v>
      </c>
      <c r="E20" s="61">
        <v>3.3</v>
      </c>
      <c r="F20" s="60"/>
      <c r="G20" s="60">
        <v>27.5</v>
      </c>
      <c r="H20" s="62"/>
      <c r="I20" s="77">
        <v>3.3</v>
      </c>
      <c r="J20" s="60">
        <v>27.5</v>
      </c>
      <c r="K20" s="62"/>
      <c r="M20" s="2" t="b">
        <f t="shared" si="2"/>
        <v>1</v>
      </c>
    </row>
    <row r="21" spans="1:13" ht="15" x14ac:dyDescent="0.2">
      <c r="A21" s="64"/>
      <c r="B21" s="65" t="s">
        <v>55</v>
      </c>
      <c r="C21" s="66"/>
      <c r="D21" s="67">
        <f t="shared" si="0"/>
        <v>0</v>
      </c>
      <c r="E21" s="68"/>
      <c r="F21" s="66"/>
      <c r="G21" s="66"/>
      <c r="H21" s="69"/>
      <c r="I21" s="78"/>
      <c r="J21" s="66"/>
      <c r="K21" s="69"/>
      <c r="M21" s="2" t="b">
        <f t="shared" si="2"/>
        <v>1</v>
      </c>
    </row>
    <row r="22" spans="1:13" s="2" customFormat="1" ht="15" x14ac:dyDescent="0.2">
      <c r="A22" s="40">
        <v>3</v>
      </c>
      <c r="B22" s="45" t="s">
        <v>98</v>
      </c>
      <c r="C22" s="46">
        <f>SUM(C23)</f>
        <v>0</v>
      </c>
      <c r="D22" s="79">
        <f t="shared" si="0"/>
        <v>0</v>
      </c>
      <c r="E22" s="48">
        <f>SUM(E23)</f>
        <v>0</v>
      </c>
      <c r="F22" s="46">
        <f t="shared" ref="F22:K22" si="4">SUM(F23)</f>
        <v>0</v>
      </c>
      <c r="G22" s="46">
        <f t="shared" si="4"/>
        <v>0</v>
      </c>
      <c r="H22" s="49">
        <f t="shared" si="4"/>
        <v>0</v>
      </c>
      <c r="I22" s="75">
        <f t="shared" si="4"/>
        <v>0</v>
      </c>
      <c r="J22" s="46">
        <f t="shared" si="4"/>
        <v>0</v>
      </c>
      <c r="K22" s="49">
        <f t="shared" si="4"/>
        <v>0</v>
      </c>
      <c r="M22" s="2" t="b">
        <f t="shared" si="2"/>
        <v>1</v>
      </c>
    </row>
    <row r="23" spans="1:13" ht="15" x14ac:dyDescent="0.2">
      <c r="A23" s="64"/>
      <c r="B23" s="65" t="s">
        <v>51</v>
      </c>
      <c r="C23" s="66"/>
      <c r="D23" s="67">
        <f t="shared" si="0"/>
        <v>0</v>
      </c>
      <c r="E23" s="68"/>
      <c r="F23" s="66"/>
      <c r="G23" s="66"/>
      <c r="H23" s="69"/>
      <c r="I23" s="78"/>
      <c r="J23" s="66"/>
      <c r="K23" s="69"/>
      <c r="M23" s="2" t="b">
        <f t="shared" si="2"/>
        <v>1</v>
      </c>
    </row>
    <row r="24" spans="1:13" s="2" customFormat="1" ht="15" x14ac:dyDescent="0.2">
      <c r="A24" s="40">
        <v>4</v>
      </c>
      <c r="B24" s="45" t="s">
        <v>3</v>
      </c>
      <c r="C24" s="46">
        <f>SUM(C25:C27)</f>
        <v>0.1</v>
      </c>
      <c r="D24" s="79">
        <f>SUM(E24:H24)</f>
        <v>0</v>
      </c>
      <c r="E24" s="48">
        <f t="shared" ref="E24:K24" si="5">SUM(E25:E27)</f>
        <v>0</v>
      </c>
      <c r="F24" s="46">
        <f t="shared" si="5"/>
        <v>0</v>
      </c>
      <c r="G24" s="46">
        <f t="shared" si="5"/>
        <v>0</v>
      </c>
      <c r="H24" s="49">
        <f t="shared" si="5"/>
        <v>0</v>
      </c>
      <c r="I24" s="50">
        <f t="shared" si="5"/>
        <v>0</v>
      </c>
      <c r="J24" s="46">
        <f t="shared" si="5"/>
        <v>0</v>
      </c>
      <c r="K24" s="49">
        <f t="shared" si="5"/>
        <v>0</v>
      </c>
      <c r="M24" s="2" t="b">
        <f t="shared" si="2"/>
        <v>1</v>
      </c>
    </row>
    <row r="25" spans="1:13" ht="15" x14ac:dyDescent="0.2">
      <c r="A25" s="145"/>
      <c r="B25" s="52" t="s">
        <v>49</v>
      </c>
      <c r="C25" s="53"/>
      <c r="D25" s="85">
        <f>SUM(E25:H25)</f>
        <v>0</v>
      </c>
      <c r="E25" s="55"/>
      <c r="F25" s="53"/>
      <c r="G25" s="53"/>
      <c r="H25" s="56"/>
      <c r="I25" s="57"/>
      <c r="J25" s="53"/>
      <c r="K25" s="56"/>
      <c r="M25" s="2" t="b">
        <f t="shared" si="2"/>
        <v>1</v>
      </c>
    </row>
    <row r="26" spans="1:13" s="2" customFormat="1" ht="15" x14ac:dyDescent="0.2">
      <c r="A26" s="58"/>
      <c r="B26" s="59" t="s">
        <v>52</v>
      </c>
      <c r="C26" s="80"/>
      <c r="D26" s="54">
        <f>SUM(E26:H26)</f>
        <v>0</v>
      </c>
      <c r="E26" s="61"/>
      <c r="F26" s="80"/>
      <c r="G26" s="80"/>
      <c r="H26" s="81"/>
      <c r="I26" s="82"/>
      <c r="J26" s="60"/>
      <c r="K26" s="62"/>
      <c r="M26" s="2" t="b">
        <f t="shared" si="2"/>
        <v>1</v>
      </c>
    </row>
    <row r="27" spans="1:13" s="2" customFormat="1" ht="15" x14ac:dyDescent="0.2">
      <c r="A27" s="64"/>
      <c r="B27" s="65" t="s">
        <v>54</v>
      </c>
      <c r="C27" s="66">
        <v>0.1</v>
      </c>
      <c r="D27" s="67">
        <f>SUM(E27:H27)</f>
        <v>0</v>
      </c>
      <c r="E27" s="68"/>
      <c r="F27" s="66"/>
      <c r="G27" s="66"/>
      <c r="H27" s="69"/>
      <c r="I27" s="70"/>
      <c r="J27" s="66"/>
      <c r="K27" s="69"/>
      <c r="M27" s="2" t="b">
        <f t="shared" si="2"/>
        <v>1</v>
      </c>
    </row>
    <row r="28" spans="1:13" s="2" customFormat="1" ht="15" x14ac:dyDescent="0.2">
      <c r="A28" s="51">
        <v>5</v>
      </c>
      <c r="B28" s="138" t="s">
        <v>89</v>
      </c>
      <c r="C28" s="101">
        <f>SUM(C29)</f>
        <v>0</v>
      </c>
      <c r="D28" s="114">
        <f>SUM(D29:D30)</f>
        <v>0.3</v>
      </c>
      <c r="E28" s="115">
        <f t="shared" ref="E28:K28" si="6">SUM(E29:E30)</f>
        <v>0.3</v>
      </c>
      <c r="F28" s="101">
        <f t="shared" si="6"/>
        <v>0</v>
      </c>
      <c r="G28" s="101">
        <f t="shared" si="6"/>
        <v>0</v>
      </c>
      <c r="H28" s="99">
        <f t="shared" si="6"/>
        <v>0</v>
      </c>
      <c r="I28" s="147">
        <f t="shared" si="6"/>
        <v>0</v>
      </c>
      <c r="J28" s="101">
        <f t="shared" si="6"/>
        <v>0.3</v>
      </c>
      <c r="K28" s="99">
        <f t="shared" si="6"/>
        <v>0</v>
      </c>
      <c r="M28" s="2" t="b">
        <f t="shared" si="2"/>
        <v>1</v>
      </c>
    </row>
    <row r="29" spans="1:13" s="2" customFormat="1" ht="15" x14ac:dyDescent="0.2">
      <c r="A29" s="51"/>
      <c r="B29" s="52" t="s">
        <v>49</v>
      </c>
      <c r="C29" s="53"/>
      <c r="D29" s="85">
        <f>SUM(E29:H29)</f>
        <v>0</v>
      </c>
      <c r="E29" s="55"/>
      <c r="F29" s="53"/>
      <c r="G29" s="53"/>
      <c r="H29" s="56"/>
      <c r="I29" s="57"/>
      <c r="J29" s="53"/>
      <c r="K29" s="56"/>
      <c r="M29" s="2" t="b">
        <f t="shared" si="2"/>
        <v>1</v>
      </c>
    </row>
    <row r="30" spans="1:13" s="2" customFormat="1" ht="15" x14ac:dyDescent="0.2">
      <c r="A30" s="51"/>
      <c r="B30" s="52" t="s">
        <v>52</v>
      </c>
      <c r="C30" s="53"/>
      <c r="D30" s="85">
        <f>SUM(E30:H30)</f>
        <v>0.3</v>
      </c>
      <c r="E30" s="55">
        <v>0.3</v>
      </c>
      <c r="F30" s="53"/>
      <c r="G30" s="53"/>
      <c r="H30" s="56"/>
      <c r="I30" s="57"/>
      <c r="J30" s="53">
        <v>0.3</v>
      </c>
      <c r="K30" s="56"/>
      <c r="M30" s="2" t="b">
        <f t="shared" si="2"/>
        <v>1</v>
      </c>
    </row>
    <row r="31" spans="1:13" s="2" customFormat="1" ht="15" x14ac:dyDescent="0.2">
      <c r="A31" s="40">
        <v>6</v>
      </c>
      <c r="B31" s="45" t="s">
        <v>84</v>
      </c>
      <c r="C31" s="46">
        <f>SUM(C33:C33)</f>
        <v>0</v>
      </c>
      <c r="D31" s="49">
        <f>SUM(D32:D33)</f>
        <v>1</v>
      </c>
      <c r="E31" s="48">
        <f t="shared" ref="E31:K31" si="7">SUM(E32:E33)</f>
        <v>1</v>
      </c>
      <c r="F31" s="46">
        <f t="shared" si="7"/>
        <v>0</v>
      </c>
      <c r="G31" s="46">
        <f t="shared" si="7"/>
        <v>0</v>
      </c>
      <c r="H31" s="49">
        <f t="shared" si="7"/>
        <v>0</v>
      </c>
      <c r="I31" s="50">
        <f t="shared" si="7"/>
        <v>0</v>
      </c>
      <c r="J31" s="46">
        <f t="shared" si="7"/>
        <v>0</v>
      </c>
      <c r="K31" s="49">
        <f t="shared" si="7"/>
        <v>1</v>
      </c>
      <c r="M31" s="2" t="b">
        <f t="shared" si="2"/>
        <v>1</v>
      </c>
    </row>
    <row r="32" spans="1:13" ht="15" x14ac:dyDescent="0.2">
      <c r="A32" s="83"/>
      <c r="B32" s="84" t="s">
        <v>49</v>
      </c>
      <c r="C32" s="87"/>
      <c r="D32" s="100">
        <f t="shared" ref="D32:D38" si="8">SUM(E32:H32)</f>
        <v>1</v>
      </c>
      <c r="E32" s="86">
        <v>1</v>
      </c>
      <c r="F32" s="87"/>
      <c r="G32" s="87"/>
      <c r="H32" s="88"/>
      <c r="I32" s="89"/>
      <c r="J32" s="87"/>
      <c r="K32" s="88">
        <v>1</v>
      </c>
      <c r="M32" s="2" t="b">
        <f t="shared" si="2"/>
        <v>1</v>
      </c>
    </row>
    <row r="33" spans="1:13" ht="15.75" thickBot="1" x14ac:dyDescent="0.25">
      <c r="A33" s="90"/>
      <c r="B33" s="91" t="s">
        <v>52</v>
      </c>
      <c r="C33" s="92"/>
      <c r="D33" s="93">
        <f t="shared" si="8"/>
        <v>0</v>
      </c>
      <c r="E33" s="94"/>
      <c r="F33" s="92"/>
      <c r="G33" s="92"/>
      <c r="H33" s="95"/>
      <c r="I33" s="96"/>
      <c r="J33" s="92"/>
      <c r="K33" s="95"/>
      <c r="M33" s="2" t="b">
        <f t="shared" si="2"/>
        <v>1</v>
      </c>
    </row>
    <row r="34" spans="1:13" s="186" customFormat="1" ht="15" x14ac:dyDescent="0.2">
      <c r="A34" s="188"/>
      <c r="B34" s="190" t="s">
        <v>100</v>
      </c>
      <c r="C34" s="191">
        <f>SUM(C35)</f>
        <v>0</v>
      </c>
      <c r="D34" s="192">
        <f t="shared" si="8"/>
        <v>0.1</v>
      </c>
      <c r="E34" s="193">
        <f t="shared" ref="E34:K34" si="9">SUM(E35)</f>
        <v>0.1</v>
      </c>
      <c r="F34" s="191">
        <f t="shared" si="9"/>
        <v>0</v>
      </c>
      <c r="G34" s="191">
        <f t="shared" si="9"/>
        <v>0</v>
      </c>
      <c r="H34" s="194">
        <f t="shared" si="9"/>
        <v>0</v>
      </c>
      <c r="I34" s="195">
        <f t="shared" si="9"/>
        <v>0</v>
      </c>
      <c r="J34" s="191">
        <f t="shared" si="9"/>
        <v>0.1</v>
      </c>
      <c r="K34" s="194">
        <f t="shared" si="9"/>
        <v>0</v>
      </c>
      <c r="M34" s="186" t="b">
        <f t="shared" si="2"/>
        <v>1</v>
      </c>
    </row>
    <row r="35" spans="1:13" ht="15" x14ac:dyDescent="0.2">
      <c r="A35" s="64"/>
      <c r="B35" s="189" t="s">
        <v>54</v>
      </c>
      <c r="C35" s="66"/>
      <c r="D35" s="67">
        <f t="shared" si="8"/>
        <v>0.1</v>
      </c>
      <c r="E35" s="68">
        <v>0.1</v>
      </c>
      <c r="F35" s="66"/>
      <c r="G35" s="66"/>
      <c r="H35" s="69"/>
      <c r="I35" s="70"/>
      <c r="J35" s="66">
        <v>0.1</v>
      </c>
      <c r="K35" s="69"/>
      <c r="M35" s="186" t="b">
        <f t="shared" si="2"/>
        <v>1</v>
      </c>
    </row>
    <row r="36" spans="1:13" s="2" customFormat="1" ht="15" x14ac:dyDescent="0.2">
      <c r="A36" s="40">
        <v>7</v>
      </c>
      <c r="B36" s="45" t="s">
        <v>4</v>
      </c>
      <c r="C36" s="46">
        <f>SUM(C37:C39)</f>
        <v>0</v>
      </c>
      <c r="D36" s="79">
        <f t="shared" si="8"/>
        <v>7.9</v>
      </c>
      <c r="E36" s="48">
        <f t="shared" ref="E36:K36" si="10">SUM(E37:E39)</f>
        <v>7.9</v>
      </c>
      <c r="F36" s="46">
        <f t="shared" si="10"/>
        <v>0</v>
      </c>
      <c r="G36" s="46">
        <f t="shared" si="10"/>
        <v>0</v>
      </c>
      <c r="H36" s="49">
        <f t="shared" si="10"/>
        <v>0</v>
      </c>
      <c r="I36" s="50">
        <f t="shared" si="10"/>
        <v>0</v>
      </c>
      <c r="J36" s="46">
        <f t="shared" si="10"/>
        <v>1.4</v>
      </c>
      <c r="K36" s="49">
        <f t="shared" si="10"/>
        <v>6.5</v>
      </c>
      <c r="M36" s="2" t="b">
        <f t="shared" si="2"/>
        <v>1</v>
      </c>
    </row>
    <row r="37" spans="1:13" ht="15" x14ac:dyDescent="0.2">
      <c r="A37" s="58"/>
      <c r="B37" s="59" t="s">
        <v>52</v>
      </c>
      <c r="C37" s="60"/>
      <c r="D37" s="54">
        <f t="shared" si="8"/>
        <v>1.9</v>
      </c>
      <c r="E37" s="61">
        <v>1.9</v>
      </c>
      <c r="F37" s="60"/>
      <c r="G37" s="60"/>
      <c r="H37" s="62"/>
      <c r="I37" s="63"/>
      <c r="J37" s="60">
        <v>1.4</v>
      </c>
      <c r="K37" s="62">
        <v>0.5</v>
      </c>
      <c r="M37" s="2" t="b">
        <f t="shared" si="2"/>
        <v>1</v>
      </c>
    </row>
    <row r="38" spans="1:13" ht="15" x14ac:dyDescent="0.2">
      <c r="A38" s="90"/>
      <c r="B38" s="97" t="s">
        <v>54</v>
      </c>
      <c r="C38" s="92"/>
      <c r="D38" s="54">
        <f t="shared" si="8"/>
        <v>6</v>
      </c>
      <c r="E38" s="94">
        <v>6</v>
      </c>
      <c r="F38" s="92"/>
      <c r="G38" s="92"/>
      <c r="H38" s="95"/>
      <c r="I38" s="96"/>
      <c r="J38" s="92"/>
      <c r="K38" s="95">
        <v>6</v>
      </c>
      <c r="M38" s="2" t="b">
        <f t="shared" si="2"/>
        <v>1</v>
      </c>
    </row>
    <row r="39" spans="1:13" ht="15" x14ac:dyDescent="0.2">
      <c r="A39" s="64"/>
      <c r="B39" s="65" t="s">
        <v>55</v>
      </c>
      <c r="C39" s="66"/>
      <c r="D39" s="67">
        <f t="shared" ref="D39:D72" si="11">SUM(E39:H39)</f>
        <v>0</v>
      </c>
      <c r="E39" s="68"/>
      <c r="F39" s="66"/>
      <c r="G39" s="66"/>
      <c r="H39" s="69"/>
      <c r="I39" s="70"/>
      <c r="J39" s="66"/>
      <c r="K39" s="69"/>
      <c r="M39" s="2" t="b">
        <f t="shared" si="2"/>
        <v>1</v>
      </c>
    </row>
    <row r="40" spans="1:13" s="2" customFormat="1" ht="15" x14ac:dyDescent="0.2">
      <c r="A40" s="40">
        <v>8</v>
      </c>
      <c r="B40" s="45" t="s">
        <v>5</v>
      </c>
      <c r="C40" s="46">
        <f>SUM(C41:C42)</f>
        <v>0</v>
      </c>
      <c r="D40" s="79">
        <f>SUM(E40:H40)</f>
        <v>1.5</v>
      </c>
      <c r="E40" s="48">
        <f>SUM(E41:E42)</f>
        <v>1.5</v>
      </c>
      <c r="F40" s="46">
        <f t="shared" ref="F40:K40" si="12">SUM(F41:F42)</f>
        <v>0</v>
      </c>
      <c r="G40" s="46">
        <f t="shared" si="12"/>
        <v>0</v>
      </c>
      <c r="H40" s="49">
        <f t="shared" si="12"/>
        <v>0</v>
      </c>
      <c r="I40" s="50">
        <f t="shared" si="12"/>
        <v>0</v>
      </c>
      <c r="J40" s="46">
        <f t="shared" si="12"/>
        <v>0.5</v>
      </c>
      <c r="K40" s="49">
        <f t="shared" si="12"/>
        <v>1</v>
      </c>
      <c r="M40" s="2" t="b">
        <f t="shared" si="2"/>
        <v>1</v>
      </c>
    </row>
    <row r="41" spans="1:13" ht="15" x14ac:dyDescent="0.2">
      <c r="A41" s="145"/>
      <c r="B41" s="52" t="s">
        <v>54</v>
      </c>
      <c r="C41" s="53"/>
      <c r="D41" s="85">
        <f t="shared" si="11"/>
        <v>0.5</v>
      </c>
      <c r="E41" s="55">
        <v>0.5</v>
      </c>
      <c r="F41" s="53"/>
      <c r="G41" s="53"/>
      <c r="H41" s="56"/>
      <c r="I41" s="57"/>
      <c r="J41" s="53"/>
      <c r="K41" s="56">
        <v>0.5</v>
      </c>
      <c r="M41" s="186" t="b">
        <f t="shared" si="2"/>
        <v>1</v>
      </c>
    </row>
    <row r="42" spans="1:13" ht="15" x14ac:dyDescent="0.2">
      <c r="A42" s="58"/>
      <c r="B42" s="59" t="s">
        <v>52</v>
      </c>
      <c r="C42" s="60"/>
      <c r="D42" s="54">
        <f t="shared" si="11"/>
        <v>1</v>
      </c>
      <c r="E42" s="61">
        <v>1</v>
      </c>
      <c r="F42" s="60"/>
      <c r="G42" s="60"/>
      <c r="H42" s="62"/>
      <c r="I42" s="63"/>
      <c r="J42" s="60">
        <v>0.5</v>
      </c>
      <c r="K42" s="62">
        <v>0.5</v>
      </c>
      <c r="M42" s="2" t="b">
        <f t="shared" si="2"/>
        <v>1</v>
      </c>
    </row>
    <row r="43" spans="1:13" s="2" customFormat="1" ht="15" x14ac:dyDescent="0.2">
      <c r="A43" s="40">
        <v>9</v>
      </c>
      <c r="B43" s="45" t="s">
        <v>6</v>
      </c>
      <c r="C43" s="46">
        <f>SUM(C45:C45)</f>
        <v>0</v>
      </c>
      <c r="D43" s="79">
        <f>SUM(E43:H43)</f>
        <v>0.95</v>
      </c>
      <c r="E43" s="48">
        <f>SUM(E44:E46)</f>
        <v>0.95</v>
      </c>
      <c r="F43" s="46">
        <f t="shared" ref="F43:K43" si="13">SUM(F44:F46)</f>
        <v>0</v>
      </c>
      <c r="G43" s="46">
        <f t="shared" si="13"/>
        <v>0</v>
      </c>
      <c r="H43" s="49">
        <f t="shared" si="13"/>
        <v>0</v>
      </c>
      <c r="I43" s="50">
        <f t="shared" si="13"/>
        <v>0</v>
      </c>
      <c r="J43" s="46">
        <f t="shared" si="13"/>
        <v>0.95</v>
      </c>
      <c r="K43" s="49">
        <f t="shared" si="13"/>
        <v>0</v>
      </c>
      <c r="M43" s="2" t="b">
        <f t="shared" si="2"/>
        <v>1</v>
      </c>
    </row>
    <row r="44" spans="1:13" ht="15" x14ac:dyDescent="0.2">
      <c r="A44" s="51"/>
      <c r="B44" s="52" t="s">
        <v>49</v>
      </c>
      <c r="C44" s="53"/>
      <c r="D44" s="85">
        <f t="shared" si="11"/>
        <v>0</v>
      </c>
      <c r="E44" s="55"/>
      <c r="F44" s="53"/>
      <c r="G44" s="53"/>
      <c r="H44" s="56"/>
      <c r="I44" s="57"/>
      <c r="J44" s="53"/>
      <c r="K44" s="56"/>
      <c r="M44" s="2" t="b">
        <f t="shared" si="2"/>
        <v>1</v>
      </c>
    </row>
    <row r="45" spans="1:13" ht="15" x14ac:dyDescent="0.2">
      <c r="A45" s="58"/>
      <c r="B45" s="59" t="s">
        <v>52</v>
      </c>
      <c r="C45" s="60"/>
      <c r="D45" s="54">
        <f t="shared" si="11"/>
        <v>0.6</v>
      </c>
      <c r="E45" s="61">
        <v>0.6</v>
      </c>
      <c r="F45" s="60"/>
      <c r="G45" s="60"/>
      <c r="H45" s="62"/>
      <c r="I45" s="63"/>
      <c r="J45" s="60">
        <v>0.6</v>
      </c>
      <c r="K45" s="62"/>
      <c r="M45" s="2" t="b">
        <f t="shared" si="2"/>
        <v>1</v>
      </c>
    </row>
    <row r="46" spans="1:13" ht="15" x14ac:dyDescent="0.2">
      <c r="A46" s="51"/>
      <c r="B46" s="52" t="s">
        <v>54</v>
      </c>
      <c r="C46" s="53"/>
      <c r="D46" s="54">
        <f t="shared" si="11"/>
        <v>0.35</v>
      </c>
      <c r="E46" s="55">
        <v>0.35</v>
      </c>
      <c r="F46" s="53"/>
      <c r="G46" s="53"/>
      <c r="H46" s="56"/>
      <c r="I46" s="57"/>
      <c r="J46" s="53">
        <v>0.35</v>
      </c>
      <c r="K46" s="56"/>
      <c r="M46" s="2" t="b">
        <f t="shared" si="2"/>
        <v>1</v>
      </c>
    </row>
    <row r="47" spans="1:13" ht="15" x14ac:dyDescent="0.2">
      <c r="A47" s="40">
        <v>10</v>
      </c>
      <c r="B47" s="45" t="s">
        <v>7</v>
      </c>
      <c r="C47" s="46">
        <f>SUM(C48:C49)</f>
        <v>0</v>
      </c>
      <c r="D47" s="79">
        <f t="shared" si="11"/>
        <v>0.55000000000000004</v>
      </c>
      <c r="E47" s="48">
        <f t="shared" ref="E47:K47" si="14">SUM(E48:E49)</f>
        <v>0.55000000000000004</v>
      </c>
      <c r="F47" s="46">
        <f t="shared" si="14"/>
        <v>0</v>
      </c>
      <c r="G47" s="46">
        <f t="shared" si="14"/>
        <v>0</v>
      </c>
      <c r="H47" s="49">
        <f t="shared" si="14"/>
        <v>0</v>
      </c>
      <c r="I47" s="50">
        <f t="shared" si="14"/>
        <v>0</v>
      </c>
      <c r="J47" s="46">
        <f t="shared" si="14"/>
        <v>0.55000000000000004</v>
      </c>
      <c r="K47" s="49">
        <f t="shared" si="14"/>
        <v>0</v>
      </c>
      <c r="M47" s="2" t="b">
        <f t="shared" si="2"/>
        <v>1</v>
      </c>
    </row>
    <row r="48" spans="1:13" ht="15" x14ac:dyDescent="0.2">
      <c r="A48" s="196"/>
      <c r="B48" s="84" t="s">
        <v>54</v>
      </c>
      <c r="C48" s="87"/>
      <c r="D48" s="100">
        <f t="shared" si="11"/>
        <v>0.05</v>
      </c>
      <c r="E48" s="86">
        <v>0.05</v>
      </c>
      <c r="F48" s="87"/>
      <c r="G48" s="87"/>
      <c r="H48" s="88"/>
      <c r="I48" s="89"/>
      <c r="J48" s="87">
        <v>0.05</v>
      </c>
      <c r="K48" s="88"/>
      <c r="M48" s="186" t="b">
        <f t="shared" si="2"/>
        <v>1</v>
      </c>
    </row>
    <row r="49" spans="1:13" ht="15" x14ac:dyDescent="0.2">
      <c r="A49" s="90"/>
      <c r="B49" s="97" t="s">
        <v>52</v>
      </c>
      <c r="C49" s="92"/>
      <c r="D49" s="93">
        <f>SUM(E49:H49)</f>
        <v>0.5</v>
      </c>
      <c r="E49" s="94">
        <v>0.5</v>
      </c>
      <c r="F49" s="92"/>
      <c r="G49" s="92"/>
      <c r="H49" s="95"/>
      <c r="I49" s="96"/>
      <c r="J49" s="92">
        <v>0.5</v>
      </c>
      <c r="K49" s="95"/>
      <c r="M49" s="2" t="b">
        <f t="shared" si="2"/>
        <v>1</v>
      </c>
    </row>
    <row r="50" spans="1:13" ht="15" x14ac:dyDescent="0.2">
      <c r="A50" s="40">
        <v>11</v>
      </c>
      <c r="B50" s="45" t="s">
        <v>104</v>
      </c>
      <c r="C50" s="46">
        <f>SUM(C51)</f>
        <v>0</v>
      </c>
      <c r="D50" s="79">
        <f>SUM(E50:H50)</f>
        <v>3</v>
      </c>
      <c r="E50" s="48">
        <f t="shared" ref="E50:K50" si="15">SUM(E51)</f>
        <v>3</v>
      </c>
      <c r="F50" s="46">
        <f t="shared" si="15"/>
        <v>0</v>
      </c>
      <c r="G50" s="46">
        <f t="shared" si="15"/>
        <v>0</v>
      </c>
      <c r="H50" s="49">
        <f t="shared" si="15"/>
        <v>0</v>
      </c>
      <c r="I50" s="50">
        <f t="shared" si="15"/>
        <v>0</v>
      </c>
      <c r="J50" s="46">
        <f t="shared" si="15"/>
        <v>0</v>
      </c>
      <c r="K50" s="49">
        <f t="shared" si="15"/>
        <v>3</v>
      </c>
      <c r="M50" s="197" t="b">
        <f t="shared" ref="M50:M51" si="16">IF((E50+F50+G50+H50)=(I50+J50+K50),TRUE,FALSE)</f>
        <v>1</v>
      </c>
    </row>
    <row r="51" spans="1:13" ht="15" x14ac:dyDescent="0.2">
      <c r="A51" s="58"/>
      <c r="B51" s="59" t="s">
        <v>52</v>
      </c>
      <c r="C51" s="60"/>
      <c r="D51" s="54">
        <f>SUM(E51:H51)</f>
        <v>3</v>
      </c>
      <c r="E51" s="61">
        <v>3</v>
      </c>
      <c r="F51" s="60"/>
      <c r="G51" s="60"/>
      <c r="H51" s="62"/>
      <c r="I51" s="63"/>
      <c r="J51" s="60"/>
      <c r="K51" s="62">
        <v>3</v>
      </c>
      <c r="M51" s="197" t="b">
        <f t="shared" si="16"/>
        <v>1</v>
      </c>
    </row>
    <row r="52" spans="1:13" ht="15" x14ac:dyDescent="0.2">
      <c r="A52" s="40">
        <v>11</v>
      </c>
      <c r="B52" s="45" t="s">
        <v>91</v>
      </c>
      <c r="C52" s="46">
        <f>SUM(C53:C54)</f>
        <v>0</v>
      </c>
      <c r="D52" s="79">
        <f>SUM(E52:H52)</f>
        <v>0.1</v>
      </c>
      <c r="E52" s="48">
        <f>SUM(E53)</f>
        <v>0.1</v>
      </c>
      <c r="F52" s="46">
        <f t="shared" ref="F52:K52" si="17">SUM(F53)</f>
        <v>0</v>
      </c>
      <c r="G52" s="46">
        <f t="shared" si="17"/>
        <v>0</v>
      </c>
      <c r="H52" s="49">
        <f t="shared" si="17"/>
        <v>0</v>
      </c>
      <c r="I52" s="50">
        <f t="shared" si="17"/>
        <v>0</v>
      </c>
      <c r="J52" s="46">
        <f t="shared" si="17"/>
        <v>0.1</v>
      </c>
      <c r="K52" s="49">
        <f t="shared" si="17"/>
        <v>0</v>
      </c>
      <c r="M52" s="2" t="b">
        <f t="shared" si="2"/>
        <v>1</v>
      </c>
    </row>
    <row r="53" spans="1:13" ht="15" x14ac:dyDescent="0.2">
      <c r="A53" s="58"/>
      <c r="B53" s="59" t="s">
        <v>52</v>
      </c>
      <c r="C53" s="60"/>
      <c r="D53" s="54">
        <f>SUM(E53:H53)</f>
        <v>0.1</v>
      </c>
      <c r="E53" s="61">
        <v>0.1</v>
      </c>
      <c r="F53" s="60"/>
      <c r="G53" s="60"/>
      <c r="H53" s="62"/>
      <c r="I53" s="63"/>
      <c r="J53" s="60">
        <v>0.1</v>
      </c>
      <c r="K53" s="62"/>
      <c r="M53" s="2" t="b">
        <f t="shared" si="2"/>
        <v>1</v>
      </c>
    </row>
    <row r="54" spans="1:13" ht="15" x14ac:dyDescent="0.2">
      <c r="A54" s="40">
        <v>12</v>
      </c>
      <c r="B54" s="45" t="s">
        <v>8</v>
      </c>
      <c r="C54" s="46">
        <f>SUM(C56:C56)</f>
        <v>0</v>
      </c>
      <c r="D54" s="79">
        <f t="shared" si="11"/>
        <v>0.30000000000000004</v>
      </c>
      <c r="E54" s="48">
        <f>SUM(E55:E56)</f>
        <v>0.30000000000000004</v>
      </c>
      <c r="F54" s="46">
        <f t="shared" ref="F54:K54" si="18">SUM(F55:F56)</f>
        <v>0</v>
      </c>
      <c r="G54" s="46">
        <f t="shared" si="18"/>
        <v>0</v>
      </c>
      <c r="H54" s="49">
        <f t="shared" si="18"/>
        <v>0</v>
      </c>
      <c r="I54" s="50">
        <f t="shared" si="18"/>
        <v>0</v>
      </c>
      <c r="J54" s="46">
        <f t="shared" si="18"/>
        <v>0.2</v>
      </c>
      <c r="K54" s="49">
        <f t="shared" si="18"/>
        <v>0.1</v>
      </c>
      <c r="M54" s="2" t="b">
        <f t="shared" si="2"/>
        <v>1</v>
      </c>
    </row>
    <row r="55" spans="1:13" ht="15" x14ac:dyDescent="0.2">
      <c r="A55" s="83"/>
      <c r="B55" s="84" t="s">
        <v>49</v>
      </c>
      <c r="C55" s="87"/>
      <c r="D55" s="100">
        <f t="shared" si="11"/>
        <v>0.1</v>
      </c>
      <c r="E55" s="86">
        <v>0.1</v>
      </c>
      <c r="F55" s="87"/>
      <c r="G55" s="87"/>
      <c r="H55" s="88"/>
      <c r="I55" s="89"/>
      <c r="J55" s="87"/>
      <c r="K55" s="88">
        <v>0.1</v>
      </c>
      <c r="M55" s="2" t="b">
        <f t="shared" si="2"/>
        <v>1</v>
      </c>
    </row>
    <row r="56" spans="1:13" ht="15" x14ac:dyDescent="0.2">
      <c r="A56" s="90"/>
      <c r="B56" s="97" t="s">
        <v>52</v>
      </c>
      <c r="C56" s="92"/>
      <c r="D56" s="93">
        <f t="shared" si="11"/>
        <v>0.2</v>
      </c>
      <c r="E56" s="94">
        <v>0.2</v>
      </c>
      <c r="F56" s="92"/>
      <c r="G56" s="92"/>
      <c r="H56" s="95"/>
      <c r="I56" s="96"/>
      <c r="J56" s="92">
        <v>0.2</v>
      </c>
      <c r="K56" s="95"/>
      <c r="M56" s="2" t="b">
        <f t="shared" si="2"/>
        <v>1</v>
      </c>
    </row>
    <row r="57" spans="1:13" ht="15" x14ac:dyDescent="0.2">
      <c r="A57" s="40">
        <v>11</v>
      </c>
      <c r="B57" s="45" t="s">
        <v>105</v>
      </c>
      <c r="C57" s="46">
        <f>SUM(C58)</f>
        <v>0</v>
      </c>
      <c r="D57" s="79">
        <f>SUM(E57:H57)</f>
        <v>0.2</v>
      </c>
      <c r="E57" s="48">
        <f t="shared" ref="E57" si="19">SUM(E58)</f>
        <v>0.2</v>
      </c>
      <c r="F57" s="46">
        <f t="shared" ref="F57" si="20">SUM(F58)</f>
        <v>0</v>
      </c>
      <c r="G57" s="46">
        <f t="shared" ref="G57" si="21">SUM(G58)</f>
        <v>0</v>
      </c>
      <c r="H57" s="49">
        <f t="shared" ref="H57" si="22">SUM(H58)</f>
        <v>0</v>
      </c>
      <c r="I57" s="50">
        <f t="shared" ref="I57" si="23">SUM(I58)</f>
        <v>0</v>
      </c>
      <c r="J57" s="46">
        <f t="shared" ref="J57" si="24">SUM(J58)</f>
        <v>0</v>
      </c>
      <c r="K57" s="49">
        <f t="shared" ref="K57" si="25">SUM(K58)</f>
        <v>0.2</v>
      </c>
      <c r="M57" s="197" t="b">
        <f t="shared" si="2"/>
        <v>1</v>
      </c>
    </row>
    <row r="58" spans="1:13" ht="15" x14ac:dyDescent="0.2">
      <c r="A58" s="58"/>
      <c r="B58" s="59" t="s">
        <v>52</v>
      </c>
      <c r="C58" s="60"/>
      <c r="D58" s="54">
        <f>SUM(E58:H58)</f>
        <v>0.2</v>
      </c>
      <c r="E58" s="61">
        <v>0.2</v>
      </c>
      <c r="F58" s="60"/>
      <c r="G58" s="60"/>
      <c r="H58" s="62"/>
      <c r="I58" s="63"/>
      <c r="J58" s="60"/>
      <c r="K58" s="62">
        <v>0.2</v>
      </c>
      <c r="M58" s="197" t="b">
        <f t="shared" si="2"/>
        <v>1</v>
      </c>
    </row>
    <row r="59" spans="1:13" ht="15" x14ac:dyDescent="0.2">
      <c r="A59" s="40">
        <v>13</v>
      </c>
      <c r="B59" s="45" t="s">
        <v>9</v>
      </c>
      <c r="C59" s="46">
        <f>SUM(C60:C62)</f>
        <v>160.29999999999998</v>
      </c>
      <c r="D59" s="79">
        <f t="shared" si="11"/>
        <v>4.8</v>
      </c>
      <c r="E59" s="48">
        <f t="shared" ref="E59:K59" si="26">SUM(E60:E62)</f>
        <v>3.8</v>
      </c>
      <c r="F59" s="46">
        <f t="shared" si="26"/>
        <v>0</v>
      </c>
      <c r="G59" s="46">
        <f t="shared" si="26"/>
        <v>1</v>
      </c>
      <c r="H59" s="49">
        <f t="shared" si="26"/>
        <v>0</v>
      </c>
      <c r="I59" s="50">
        <f t="shared" si="26"/>
        <v>3.3</v>
      </c>
      <c r="J59" s="46">
        <f t="shared" si="26"/>
        <v>1</v>
      </c>
      <c r="K59" s="49">
        <f t="shared" si="26"/>
        <v>0.5</v>
      </c>
      <c r="M59" s="2" t="b">
        <f t="shared" si="2"/>
        <v>1</v>
      </c>
    </row>
    <row r="60" spans="1:13" ht="15" x14ac:dyDescent="0.2">
      <c r="A60" s="51"/>
      <c r="B60" s="52" t="s">
        <v>49</v>
      </c>
      <c r="C60" s="53"/>
      <c r="D60" s="85">
        <f>SUM(E60:H60)</f>
        <v>0.5</v>
      </c>
      <c r="E60" s="55">
        <v>0.5</v>
      </c>
      <c r="F60" s="53"/>
      <c r="G60" s="53"/>
      <c r="H60" s="56"/>
      <c r="I60" s="57"/>
      <c r="J60" s="53"/>
      <c r="K60" s="56">
        <v>0.5</v>
      </c>
      <c r="M60" s="2" t="b">
        <f t="shared" si="2"/>
        <v>1</v>
      </c>
    </row>
    <row r="61" spans="1:13" ht="15" x14ac:dyDescent="0.2">
      <c r="A61" s="58"/>
      <c r="B61" s="59" t="s">
        <v>52</v>
      </c>
      <c r="C61" s="60">
        <v>17.600000000000001</v>
      </c>
      <c r="D61" s="54">
        <f t="shared" si="11"/>
        <v>3</v>
      </c>
      <c r="E61" s="61">
        <v>3</v>
      </c>
      <c r="F61" s="60"/>
      <c r="G61" s="60"/>
      <c r="H61" s="62"/>
      <c r="I61" s="63">
        <v>3</v>
      </c>
      <c r="J61" s="60"/>
      <c r="K61" s="62"/>
      <c r="M61" s="2" t="b">
        <f t="shared" si="2"/>
        <v>1</v>
      </c>
    </row>
    <row r="62" spans="1:13" ht="15" x14ac:dyDescent="0.2">
      <c r="A62" s="64"/>
      <c r="B62" s="65" t="s">
        <v>54</v>
      </c>
      <c r="C62" s="66">
        <v>142.69999999999999</v>
      </c>
      <c r="D62" s="67">
        <f t="shared" si="11"/>
        <v>1.3</v>
      </c>
      <c r="E62" s="68">
        <v>0.3</v>
      </c>
      <c r="F62" s="66"/>
      <c r="G62" s="66">
        <v>1</v>
      </c>
      <c r="H62" s="69"/>
      <c r="I62" s="70">
        <v>0.3</v>
      </c>
      <c r="J62" s="66">
        <v>1</v>
      </c>
      <c r="K62" s="69"/>
      <c r="M62" s="2" t="b">
        <f t="shared" si="2"/>
        <v>1</v>
      </c>
    </row>
    <row r="63" spans="1:13" s="2" customFormat="1" ht="15" x14ac:dyDescent="0.2">
      <c r="A63" s="40">
        <v>14</v>
      </c>
      <c r="B63" s="45" t="s">
        <v>10</v>
      </c>
      <c r="C63" s="46">
        <f>SUM(C66:C66)</f>
        <v>0</v>
      </c>
      <c r="D63" s="79">
        <f>SUM(E63:H63)</f>
        <v>0.40500000000000003</v>
      </c>
      <c r="E63" s="48">
        <f>SUM(E64:E66)</f>
        <v>0.40500000000000003</v>
      </c>
      <c r="F63" s="46">
        <f t="shared" ref="F63:K63" si="27">SUM(F64:F66)</f>
        <v>0</v>
      </c>
      <c r="G63" s="46">
        <f t="shared" si="27"/>
        <v>0</v>
      </c>
      <c r="H63" s="49">
        <f t="shared" si="27"/>
        <v>0</v>
      </c>
      <c r="I63" s="50">
        <f t="shared" si="27"/>
        <v>0</v>
      </c>
      <c r="J63" s="46">
        <f t="shared" si="27"/>
        <v>0.20500000000000002</v>
      </c>
      <c r="K63" s="49">
        <f t="shared" si="27"/>
        <v>0.2</v>
      </c>
      <c r="M63" s="2" t="b">
        <f t="shared" si="2"/>
        <v>1</v>
      </c>
    </row>
    <row r="64" spans="1:13" ht="15" x14ac:dyDescent="0.2">
      <c r="A64" s="51"/>
      <c r="B64" s="52" t="s">
        <v>49</v>
      </c>
      <c r="C64" s="53"/>
      <c r="D64" s="85">
        <f>SUM(E64:H64)</f>
        <v>0.2</v>
      </c>
      <c r="E64" s="55">
        <v>0.2</v>
      </c>
      <c r="F64" s="53"/>
      <c r="G64" s="53"/>
      <c r="H64" s="56"/>
      <c r="I64" s="57"/>
      <c r="J64" s="53"/>
      <c r="K64" s="56">
        <v>0.2</v>
      </c>
      <c r="M64" s="2" t="b">
        <f t="shared" si="2"/>
        <v>1</v>
      </c>
    </row>
    <row r="65" spans="1:13" ht="15" x14ac:dyDescent="0.2">
      <c r="A65" s="51"/>
      <c r="B65" s="52" t="s">
        <v>54</v>
      </c>
      <c r="C65" s="53"/>
      <c r="D65" s="85">
        <f>SUM(E65:H65)</f>
        <v>5.0000000000000001E-3</v>
      </c>
      <c r="E65" s="55">
        <v>5.0000000000000001E-3</v>
      </c>
      <c r="F65" s="53"/>
      <c r="G65" s="53"/>
      <c r="H65" s="56"/>
      <c r="I65" s="57"/>
      <c r="J65" s="53">
        <v>5.0000000000000001E-3</v>
      </c>
      <c r="K65" s="56"/>
      <c r="M65" s="186" t="b">
        <f t="shared" si="2"/>
        <v>1</v>
      </c>
    </row>
    <row r="66" spans="1:13" ht="15" x14ac:dyDescent="0.2">
      <c r="A66" s="58"/>
      <c r="B66" s="59" t="s">
        <v>52</v>
      </c>
      <c r="C66" s="60"/>
      <c r="D66" s="54">
        <f>SUM(E66:H66)</f>
        <v>0.2</v>
      </c>
      <c r="E66" s="61">
        <v>0.2</v>
      </c>
      <c r="F66" s="60"/>
      <c r="G66" s="60"/>
      <c r="H66" s="62"/>
      <c r="I66" s="63"/>
      <c r="J66" s="60">
        <v>0.2</v>
      </c>
      <c r="K66" s="62"/>
      <c r="M66" s="2" t="b">
        <f t="shared" si="2"/>
        <v>1</v>
      </c>
    </row>
    <row r="67" spans="1:13" ht="15" x14ac:dyDescent="0.2">
      <c r="A67" s="40">
        <v>15</v>
      </c>
      <c r="B67" s="45" t="s">
        <v>59</v>
      </c>
      <c r="C67" s="46">
        <f>SUM(C68)</f>
        <v>0</v>
      </c>
      <c r="D67" s="79">
        <f t="shared" si="11"/>
        <v>0.2</v>
      </c>
      <c r="E67" s="48">
        <f t="shared" ref="E67:K67" si="28">SUM(E68)</f>
        <v>0.2</v>
      </c>
      <c r="F67" s="46">
        <f t="shared" si="28"/>
        <v>0</v>
      </c>
      <c r="G67" s="46">
        <f t="shared" si="28"/>
        <v>0</v>
      </c>
      <c r="H67" s="49">
        <f t="shared" si="28"/>
        <v>0</v>
      </c>
      <c r="I67" s="50">
        <f t="shared" si="28"/>
        <v>0</v>
      </c>
      <c r="J67" s="46">
        <f t="shared" si="28"/>
        <v>0.2</v>
      </c>
      <c r="K67" s="49">
        <f t="shared" si="28"/>
        <v>0</v>
      </c>
      <c r="M67" s="2" t="b">
        <f t="shared" si="2"/>
        <v>1</v>
      </c>
    </row>
    <row r="68" spans="1:13" ht="15" x14ac:dyDescent="0.2">
      <c r="A68" s="64"/>
      <c r="B68" s="65" t="s">
        <v>54</v>
      </c>
      <c r="C68" s="66"/>
      <c r="D68" s="67">
        <f>SUM(E68:H68)</f>
        <v>0.2</v>
      </c>
      <c r="E68" s="68">
        <v>0.2</v>
      </c>
      <c r="F68" s="66"/>
      <c r="G68" s="66"/>
      <c r="H68" s="69"/>
      <c r="I68" s="70"/>
      <c r="J68" s="66">
        <v>0.2</v>
      </c>
      <c r="K68" s="69"/>
      <c r="M68" s="2" t="b">
        <f t="shared" si="2"/>
        <v>1</v>
      </c>
    </row>
    <row r="69" spans="1:13" ht="15" x14ac:dyDescent="0.2">
      <c r="A69" s="40">
        <v>16</v>
      </c>
      <c r="B69" s="45" t="s">
        <v>60</v>
      </c>
      <c r="C69" s="46">
        <f>SUM(C70:C72)</f>
        <v>0</v>
      </c>
      <c r="D69" s="49">
        <f>SUM(E69:H69)</f>
        <v>3.53</v>
      </c>
      <c r="E69" s="50">
        <f t="shared" ref="E69:K69" si="29">SUM(E70:E72)</f>
        <v>3.53</v>
      </c>
      <c r="F69" s="46">
        <f t="shared" si="29"/>
        <v>0</v>
      </c>
      <c r="G69" s="46">
        <f t="shared" si="29"/>
        <v>0</v>
      </c>
      <c r="H69" s="49">
        <f t="shared" si="29"/>
        <v>0</v>
      </c>
      <c r="I69" s="50">
        <f t="shared" si="29"/>
        <v>0</v>
      </c>
      <c r="J69" s="46">
        <f t="shared" si="29"/>
        <v>3.53</v>
      </c>
      <c r="K69" s="49">
        <f t="shared" si="29"/>
        <v>0</v>
      </c>
      <c r="M69" s="2" t="b">
        <f t="shared" si="2"/>
        <v>1</v>
      </c>
    </row>
    <row r="70" spans="1:13" ht="15" x14ac:dyDescent="0.2">
      <c r="A70" s="51"/>
      <c r="B70" s="52" t="s">
        <v>50</v>
      </c>
      <c r="C70" s="53"/>
      <c r="D70" s="62">
        <f t="shared" si="11"/>
        <v>3</v>
      </c>
      <c r="E70" s="57">
        <v>3</v>
      </c>
      <c r="F70" s="53"/>
      <c r="G70" s="53"/>
      <c r="H70" s="56"/>
      <c r="I70" s="57"/>
      <c r="J70" s="53">
        <v>3</v>
      </c>
      <c r="K70" s="56"/>
      <c r="M70" s="2" t="b">
        <f t="shared" si="2"/>
        <v>1</v>
      </c>
    </row>
    <row r="71" spans="1:13" ht="15" x14ac:dyDescent="0.2">
      <c r="A71" s="58"/>
      <c r="B71" s="59" t="s">
        <v>52</v>
      </c>
      <c r="C71" s="60"/>
      <c r="D71" s="56">
        <f t="shared" si="11"/>
        <v>0.3</v>
      </c>
      <c r="E71" s="63">
        <v>0.3</v>
      </c>
      <c r="F71" s="60"/>
      <c r="G71" s="60"/>
      <c r="H71" s="62"/>
      <c r="I71" s="63"/>
      <c r="J71" s="60">
        <v>0.3</v>
      </c>
      <c r="K71" s="62"/>
      <c r="M71" s="2" t="b">
        <f t="shared" si="2"/>
        <v>1</v>
      </c>
    </row>
    <row r="72" spans="1:13" ht="15.75" thickBot="1" x14ac:dyDescent="0.25">
      <c r="A72" s="90"/>
      <c r="B72" s="97" t="s">
        <v>54</v>
      </c>
      <c r="C72" s="92"/>
      <c r="D72" s="56">
        <f t="shared" si="11"/>
        <v>0.23</v>
      </c>
      <c r="E72" s="96">
        <v>0.23</v>
      </c>
      <c r="F72" s="92"/>
      <c r="G72" s="92"/>
      <c r="H72" s="95"/>
      <c r="I72" s="96"/>
      <c r="J72" s="92">
        <v>0.23</v>
      </c>
      <c r="K72" s="95"/>
      <c r="M72" s="186" t="b">
        <f t="shared" si="2"/>
        <v>1</v>
      </c>
    </row>
    <row r="73" spans="1:13" s="10" customFormat="1" ht="15.75" thickBot="1" x14ac:dyDescent="0.25">
      <c r="A73" s="216" t="s">
        <v>73</v>
      </c>
      <c r="B73" s="217"/>
      <c r="C73" s="165">
        <f>C11+C15+C24+C31+C36+C40+C43+C47+C54+C59+C63+C67+C69+C28+C52+C22+C34+C50+C57</f>
        <v>914.71999999999991</v>
      </c>
      <c r="D73" s="166">
        <f t="shared" ref="D73:K73" si="30">D11+D15+D24+D31+D36+D40+D43+D47+D54+D59+D63+D67+D69+D28+D52+D22+D34+D50+D57</f>
        <v>199.83500000000001</v>
      </c>
      <c r="E73" s="167">
        <f t="shared" si="30"/>
        <v>104.63499999999999</v>
      </c>
      <c r="F73" s="165">
        <f t="shared" si="30"/>
        <v>0</v>
      </c>
      <c r="G73" s="165">
        <f t="shared" si="30"/>
        <v>95.2</v>
      </c>
      <c r="H73" s="168">
        <f t="shared" si="30"/>
        <v>0</v>
      </c>
      <c r="I73" s="169">
        <f t="shared" si="30"/>
        <v>39.099999999999994</v>
      </c>
      <c r="J73" s="165">
        <f t="shared" si="30"/>
        <v>134.73500000000001</v>
      </c>
      <c r="K73" s="168">
        <f t="shared" si="30"/>
        <v>26</v>
      </c>
      <c r="M73" s="2" t="b">
        <f t="shared" si="2"/>
        <v>1</v>
      </c>
    </row>
    <row r="74" spans="1:13" ht="15" x14ac:dyDescent="0.2">
      <c r="A74" s="156"/>
      <c r="B74" s="157" t="s">
        <v>49</v>
      </c>
      <c r="C74" s="158">
        <f>C16+C60+C29+C44+C55+C64+C32+C25</f>
        <v>0</v>
      </c>
      <c r="D74" s="159">
        <f t="shared" ref="D74:K74" si="31">D16+D60+D29+D44+D55+D64+D32+D25</f>
        <v>6.8</v>
      </c>
      <c r="E74" s="160">
        <f t="shared" si="31"/>
        <v>6.8</v>
      </c>
      <c r="F74" s="161">
        <f t="shared" si="31"/>
        <v>0</v>
      </c>
      <c r="G74" s="161">
        <f t="shared" si="31"/>
        <v>0</v>
      </c>
      <c r="H74" s="162">
        <f t="shared" si="31"/>
        <v>0</v>
      </c>
      <c r="I74" s="163">
        <f t="shared" si="31"/>
        <v>0</v>
      </c>
      <c r="J74" s="158">
        <f t="shared" si="31"/>
        <v>3</v>
      </c>
      <c r="K74" s="164">
        <f t="shared" si="31"/>
        <v>3.8000000000000003</v>
      </c>
      <c r="M74" s="2" t="b">
        <f t="shared" si="2"/>
        <v>1</v>
      </c>
    </row>
    <row r="75" spans="1:13" ht="15" x14ac:dyDescent="0.2">
      <c r="A75" s="14"/>
      <c r="B75" s="102" t="s">
        <v>50</v>
      </c>
      <c r="C75" s="103">
        <f>C17+C70</f>
        <v>0</v>
      </c>
      <c r="D75" s="104">
        <f>SUM(E75:H75)</f>
        <v>6</v>
      </c>
      <c r="E75" s="105">
        <f t="shared" ref="E75:K75" si="32">E17+E70</f>
        <v>6</v>
      </c>
      <c r="F75" s="106">
        <f t="shared" si="32"/>
        <v>0</v>
      </c>
      <c r="G75" s="106">
        <f t="shared" si="32"/>
        <v>0</v>
      </c>
      <c r="H75" s="107">
        <f t="shared" si="32"/>
        <v>0</v>
      </c>
      <c r="I75" s="105">
        <f t="shared" si="32"/>
        <v>0</v>
      </c>
      <c r="J75" s="106">
        <f t="shared" si="32"/>
        <v>3</v>
      </c>
      <c r="K75" s="107">
        <f t="shared" si="32"/>
        <v>3</v>
      </c>
      <c r="M75" s="2" t="b">
        <f t="shared" si="2"/>
        <v>1</v>
      </c>
    </row>
    <row r="76" spans="1:13" ht="15" x14ac:dyDescent="0.2">
      <c r="A76" s="14"/>
      <c r="B76" s="102" t="s">
        <v>51</v>
      </c>
      <c r="C76" s="103">
        <f>C23+C18</f>
        <v>0</v>
      </c>
      <c r="D76" s="104">
        <f t="shared" ref="D76:K76" si="33">D23+D18</f>
        <v>1.5</v>
      </c>
      <c r="E76" s="105">
        <f t="shared" si="33"/>
        <v>1.5</v>
      </c>
      <c r="F76" s="106">
        <f t="shared" si="33"/>
        <v>0</v>
      </c>
      <c r="G76" s="106">
        <f t="shared" si="33"/>
        <v>0</v>
      </c>
      <c r="H76" s="107">
        <f t="shared" si="33"/>
        <v>0</v>
      </c>
      <c r="I76" s="105">
        <f t="shared" si="33"/>
        <v>0</v>
      </c>
      <c r="J76" s="106">
        <f t="shared" si="33"/>
        <v>0</v>
      </c>
      <c r="K76" s="107">
        <f t="shared" si="33"/>
        <v>1.5</v>
      </c>
      <c r="M76" s="2" t="b">
        <f t="shared" si="2"/>
        <v>1</v>
      </c>
    </row>
    <row r="77" spans="1:13" ht="15" x14ac:dyDescent="0.2">
      <c r="A77" s="14"/>
      <c r="B77" s="102" t="s">
        <v>52</v>
      </c>
      <c r="C77" s="106">
        <f>C12+C19+C26+C33+C37+C42+C45+C49+C56+C61+C66+C71+C30+C53+C51+C58</f>
        <v>247.9</v>
      </c>
      <c r="D77" s="199">
        <f t="shared" ref="D77:K77" si="34">D12+D19+D26+D33+D37+D42+D45+D49+D56+D61+D66+D71+D30+D53+D51+D58</f>
        <v>93.3</v>
      </c>
      <c r="E77" s="200">
        <f t="shared" si="34"/>
        <v>78.3</v>
      </c>
      <c r="F77" s="108">
        <f t="shared" si="34"/>
        <v>0</v>
      </c>
      <c r="G77" s="108">
        <f t="shared" si="34"/>
        <v>15</v>
      </c>
      <c r="H77" s="109">
        <f t="shared" si="34"/>
        <v>0</v>
      </c>
      <c r="I77" s="137">
        <f t="shared" si="34"/>
        <v>34.5</v>
      </c>
      <c r="J77" s="108">
        <f t="shared" si="34"/>
        <v>47.6</v>
      </c>
      <c r="K77" s="109">
        <f t="shared" si="34"/>
        <v>11.2</v>
      </c>
      <c r="M77" s="2" t="b">
        <f t="shared" ref="M77:M152" si="35">IF((E77+F77+G77+H77)=(I77+J77+K77),TRUE,FALSE)</f>
        <v>1</v>
      </c>
    </row>
    <row r="78" spans="1:13" ht="15" x14ac:dyDescent="0.2">
      <c r="A78" s="14"/>
      <c r="B78" s="102" t="s">
        <v>54</v>
      </c>
      <c r="C78" s="108">
        <f>C13+C20+C62+C68+C27+C38+C46+C72+C35+C41+C48+C65</f>
        <v>666.82</v>
      </c>
      <c r="D78" s="201">
        <f>D13+D20+D62+D68+D27+D38+D46+D72+D35+D41+D48+D65</f>
        <v>92.234999999999985</v>
      </c>
      <c r="E78" s="202">
        <f t="shared" ref="E78:K78" si="36">E13+E20+E62+E68+E27+E38+E46+E72+E35+E41+E48+E65</f>
        <v>12.035000000000002</v>
      </c>
      <c r="F78" s="103">
        <f t="shared" si="36"/>
        <v>0</v>
      </c>
      <c r="G78" s="103">
        <f t="shared" si="36"/>
        <v>80.2</v>
      </c>
      <c r="H78" s="201">
        <f t="shared" si="36"/>
        <v>0</v>
      </c>
      <c r="I78" s="202">
        <f t="shared" si="36"/>
        <v>4.5999999999999996</v>
      </c>
      <c r="J78" s="103">
        <f t="shared" si="36"/>
        <v>81.134999999999991</v>
      </c>
      <c r="K78" s="201">
        <f t="shared" si="36"/>
        <v>6.5</v>
      </c>
      <c r="M78" s="2" t="b">
        <f>IF((E78+F78+G78+H78)=(I78+J78+K78),TRUE,FALSE)</f>
        <v>1</v>
      </c>
    </row>
    <row r="79" spans="1:13" ht="15.75" thickBot="1" x14ac:dyDescent="0.25">
      <c r="A79" s="14"/>
      <c r="B79" s="102" t="s">
        <v>55</v>
      </c>
      <c r="C79" s="106">
        <f>C21+C39+C14</f>
        <v>0</v>
      </c>
      <c r="D79" s="104">
        <f t="shared" ref="D79:K79" si="37">D21+D39+D14</f>
        <v>0</v>
      </c>
      <c r="E79" s="110">
        <f t="shared" si="37"/>
        <v>0</v>
      </c>
      <c r="F79" s="111">
        <f t="shared" si="37"/>
        <v>0</v>
      </c>
      <c r="G79" s="111">
        <f t="shared" si="37"/>
        <v>0</v>
      </c>
      <c r="H79" s="112">
        <f t="shared" si="37"/>
        <v>0</v>
      </c>
      <c r="I79" s="140">
        <f t="shared" si="37"/>
        <v>0</v>
      </c>
      <c r="J79" s="111">
        <f t="shared" si="37"/>
        <v>0</v>
      </c>
      <c r="K79" s="112">
        <f t="shared" si="37"/>
        <v>0</v>
      </c>
      <c r="M79" s="2" t="b">
        <f t="shared" si="35"/>
        <v>1</v>
      </c>
    </row>
    <row r="80" spans="1:13" x14ac:dyDescent="0.2">
      <c r="A80" s="213" t="s">
        <v>48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5"/>
      <c r="M80" s="2" t="b">
        <f t="shared" si="35"/>
        <v>1</v>
      </c>
    </row>
    <row r="81" spans="1:13" s="2" customFormat="1" ht="15" x14ac:dyDescent="0.2">
      <c r="A81" s="51">
        <v>1</v>
      </c>
      <c r="B81" s="113" t="s">
        <v>11</v>
      </c>
      <c r="C81" s="101">
        <f>SUM(C82:C87)</f>
        <v>231.4</v>
      </c>
      <c r="D81" s="114">
        <f t="shared" ref="D81:D237" si="38">SUM(E81:H81)</f>
        <v>130.1</v>
      </c>
      <c r="E81" s="115">
        <f t="shared" ref="E81:K81" si="39">SUM(E82:E87)</f>
        <v>90.1</v>
      </c>
      <c r="F81" s="101">
        <f t="shared" si="39"/>
        <v>0</v>
      </c>
      <c r="G81" s="101">
        <f t="shared" si="39"/>
        <v>30</v>
      </c>
      <c r="H81" s="99">
        <f t="shared" si="39"/>
        <v>10</v>
      </c>
      <c r="I81" s="115">
        <f t="shared" si="39"/>
        <v>7.6</v>
      </c>
      <c r="J81" s="101">
        <f t="shared" si="39"/>
        <v>107.5</v>
      </c>
      <c r="K81" s="99">
        <f t="shared" si="39"/>
        <v>15</v>
      </c>
      <c r="M81" s="2" t="b">
        <f t="shared" si="35"/>
        <v>1</v>
      </c>
    </row>
    <row r="82" spans="1:13" ht="15" x14ac:dyDescent="0.2">
      <c r="A82" s="58"/>
      <c r="B82" s="59" t="s">
        <v>49</v>
      </c>
      <c r="C82" s="60">
        <v>26</v>
      </c>
      <c r="D82" s="85">
        <f t="shared" si="38"/>
        <v>25</v>
      </c>
      <c r="E82" s="61">
        <v>25</v>
      </c>
      <c r="F82" s="60"/>
      <c r="G82" s="60"/>
      <c r="H82" s="62"/>
      <c r="I82" s="61">
        <v>7</v>
      </c>
      <c r="J82" s="60">
        <v>11</v>
      </c>
      <c r="K82" s="62">
        <v>7</v>
      </c>
      <c r="M82" s="2" t="b">
        <f t="shared" si="35"/>
        <v>1</v>
      </c>
    </row>
    <row r="83" spans="1:13" ht="15" x14ac:dyDescent="0.2">
      <c r="A83" s="58"/>
      <c r="B83" s="59" t="s">
        <v>50</v>
      </c>
      <c r="C83" s="60">
        <v>47.5</v>
      </c>
      <c r="D83" s="54">
        <f>SUM(E83:H83)</f>
        <v>61</v>
      </c>
      <c r="E83" s="61">
        <v>21</v>
      </c>
      <c r="F83" s="60"/>
      <c r="G83" s="60">
        <v>30</v>
      </c>
      <c r="H83" s="62">
        <v>10</v>
      </c>
      <c r="I83" s="61"/>
      <c r="J83" s="60">
        <v>61</v>
      </c>
      <c r="K83" s="62"/>
      <c r="M83" s="2" t="b">
        <f t="shared" si="35"/>
        <v>1</v>
      </c>
    </row>
    <row r="84" spans="1:13" ht="15" x14ac:dyDescent="0.2">
      <c r="A84" s="58"/>
      <c r="B84" s="59" t="s">
        <v>51</v>
      </c>
      <c r="C84" s="60"/>
      <c r="D84" s="54">
        <f>SUM(E84:H84)</f>
        <v>2</v>
      </c>
      <c r="E84" s="61">
        <v>2</v>
      </c>
      <c r="F84" s="60"/>
      <c r="G84" s="60"/>
      <c r="H84" s="62"/>
      <c r="I84" s="61"/>
      <c r="J84" s="60">
        <v>2</v>
      </c>
      <c r="K84" s="62"/>
      <c r="M84" s="197" t="b">
        <f t="shared" si="35"/>
        <v>1</v>
      </c>
    </row>
    <row r="85" spans="1:13" ht="15" x14ac:dyDescent="0.2">
      <c r="A85" s="58"/>
      <c r="B85" s="59" t="s">
        <v>52</v>
      </c>
      <c r="C85" s="60"/>
      <c r="D85" s="54">
        <f t="shared" si="38"/>
        <v>41.5</v>
      </c>
      <c r="E85" s="61">
        <v>41.5</v>
      </c>
      <c r="F85" s="60"/>
      <c r="G85" s="60"/>
      <c r="H85" s="62"/>
      <c r="I85" s="61"/>
      <c r="J85" s="60">
        <v>33.5</v>
      </c>
      <c r="K85" s="62">
        <v>8</v>
      </c>
      <c r="M85" s="2" t="b">
        <f t="shared" si="35"/>
        <v>1</v>
      </c>
    </row>
    <row r="86" spans="1:13" ht="15" x14ac:dyDescent="0.2">
      <c r="A86" s="58"/>
      <c r="B86" s="116" t="s">
        <v>54</v>
      </c>
      <c r="C86" s="60">
        <v>157.9</v>
      </c>
      <c r="D86" s="54">
        <f t="shared" si="38"/>
        <v>0.6</v>
      </c>
      <c r="E86" s="61">
        <v>0.6</v>
      </c>
      <c r="F86" s="60"/>
      <c r="G86" s="60"/>
      <c r="H86" s="62"/>
      <c r="I86" s="61">
        <v>0.6</v>
      </c>
      <c r="J86" s="60"/>
      <c r="K86" s="62"/>
      <c r="M86" s="2" t="b">
        <f t="shared" si="35"/>
        <v>1</v>
      </c>
    </row>
    <row r="87" spans="1:13" ht="15" x14ac:dyDescent="0.2">
      <c r="A87" s="64"/>
      <c r="B87" s="65" t="s">
        <v>55</v>
      </c>
      <c r="C87" s="66"/>
      <c r="D87" s="67">
        <f t="shared" si="38"/>
        <v>0</v>
      </c>
      <c r="E87" s="68"/>
      <c r="F87" s="66"/>
      <c r="G87" s="66"/>
      <c r="H87" s="69"/>
      <c r="I87" s="68"/>
      <c r="J87" s="66"/>
      <c r="K87" s="69"/>
      <c r="M87" s="2" t="b">
        <f t="shared" si="35"/>
        <v>1</v>
      </c>
    </row>
    <row r="88" spans="1:13" s="2" customFormat="1" ht="15" x14ac:dyDescent="0.2">
      <c r="A88" s="40">
        <v>2</v>
      </c>
      <c r="B88" s="117" t="s">
        <v>12</v>
      </c>
      <c r="C88" s="46">
        <f>SUM(C89:C91)</f>
        <v>0</v>
      </c>
      <c r="D88" s="79">
        <f>SUM(E88:H88)</f>
        <v>6.7</v>
      </c>
      <c r="E88" s="48">
        <f t="shared" ref="E88:K88" si="40">SUM(E89:E91)</f>
        <v>6.7</v>
      </c>
      <c r="F88" s="46">
        <f t="shared" si="40"/>
        <v>0</v>
      </c>
      <c r="G88" s="46">
        <f t="shared" si="40"/>
        <v>0</v>
      </c>
      <c r="H88" s="49">
        <f t="shared" si="40"/>
        <v>0</v>
      </c>
      <c r="I88" s="48">
        <f t="shared" si="40"/>
        <v>0</v>
      </c>
      <c r="J88" s="46">
        <f t="shared" si="40"/>
        <v>6.7</v>
      </c>
      <c r="K88" s="49">
        <f t="shared" si="40"/>
        <v>0</v>
      </c>
      <c r="M88" s="2" t="b">
        <f t="shared" si="35"/>
        <v>1</v>
      </c>
    </row>
    <row r="89" spans="1:13" ht="15" x14ac:dyDescent="0.2">
      <c r="A89" s="145"/>
      <c r="B89" s="119" t="s">
        <v>51</v>
      </c>
      <c r="C89" s="53"/>
      <c r="D89" s="85">
        <f t="shared" si="38"/>
        <v>0</v>
      </c>
      <c r="E89" s="55"/>
      <c r="F89" s="53"/>
      <c r="G89" s="53"/>
      <c r="H89" s="56"/>
      <c r="I89" s="55"/>
      <c r="J89" s="53"/>
      <c r="K89" s="56"/>
      <c r="M89" s="2" t="b">
        <f t="shared" si="35"/>
        <v>1</v>
      </c>
    </row>
    <row r="90" spans="1:13" ht="15" x14ac:dyDescent="0.2">
      <c r="A90" s="58"/>
      <c r="B90" s="59" t="s">
        <v>52</v>
      </c>
      <c r="C90" s="60"/>
      <c r="D90" s="54">
        <f t="shared" si="38"/>
        <v>6.4</v>
      </c>
      <c r="E90" s="61">
        <v>6.4</v>
      </c>
      <c r="F90" s="60"/>
      <c r="G90" s="60"/>
      <c r="H90" s="62"/>
      <c r="I90" s="61"/>
      <c r="J90" s="60">
        <v>6.4</v>
      </c>
      <c r="K90" s="62"/>
      <c r="M90" s="2" t="b">
        <f t="shared" si="35"/>
        <v>1</v>
      </c>
    </row>
    <row r="91" spans="1:13" ht="15" x14ac:dyDescent="0.2">
      <c r="A91" s="58"/>
      <c r="B91" s="116" t="s">
        <v>54</v>
      </c>
      <c r="C91" s="60"/>
      <c r="D91" s="54">
        <f t="shared" si="38"/>
        <v>0.3</v>
      </c>
      <c r="E91" s="61">
        <v>0.3</v>
      </c>
      <c r="F91" s="60"/>
      <c r="G91" s="60"/>
      <c r="H91" s="62"/>
      <c r="I91" s="61"/>
      <c r="J91" s="60">
        <v>0.3</v>
      </c>
      <c r="K91" s="62"/>
      <c r="M91" s="2" t="b">
        <f t="shared" si="35"/>
        <v>1</v>
      </c>
    </row>
    <row r="92" spans="1:13" ht="15" x14ac:dyDescent="0.2">
      <c r="A92" s="40">
        <v>3</v>
      </c>
      <c r="B92" s="117" t="s">
        <v>87</v>
      </c>
      <c r="C92" s="46">
        <f>SUM(C93:C94)</f>
        <v>0</v>
      </c>
      <c r="D92" s="49">
        <f>SUM(D93:D94)</f>
        <v>0.2</v>
      </c>
      <c r="E92" s="50">
        <f t="shared" ref="E92:K92" si="41">SUM(E93:E94)</f>
        <v>0.2</v>
      </c>
      <c r="F92" s="46">
        <f t="shared" si="41"/>
        <v>0</v>
      </c>
      <c r="G92" s="46">
        <f t="shared" si="41"/>
        <v>0</v>
      </c>
      <c r="H92" s="49">
        <f t="shared" si="41"/>
        <v>0</v>
      </c>
      <c r="I92" s="50">
        <f t="shared" si="41"/>
        <v>0</v>
      </c>
      <c r="J92" s="46">
        <f t="shared" si="41"/>
        <v>0</v>
      </c>
      <c r="K92" s="49">
        <f t="shared" si="41"/>
        <v>0.2</v>
      </c>
      <c r="M92" s="2" t="b">
        <f t="shared" si="35"/>
        <v>1</v>
      </c>
    </row>
    <row r="93" spans="1:13" ht="15" x14ac:dyDescent="0.2">
      <c r="A93" s="196"/>
      <c r="B93" s="123" t="s">
        <v>52</v>
      </c>
      <c r="C93" s="87"/>
      <c r="D93" s="100">
        <f>SUM(E93:H93)</f>
        <v>0.2</v>
      </c>
      <c r="E93" s="61">
        <v>0.2</v>
      </c>
      <c r="F93" s="87"/>
      <c r="G93" s="87"/>
      <c r="H93" s="88"/>
      <c r="I93" s="89"/>
      <c r="J93" s="87"/>
      <c r="K93" s="88">
        <v>0.2</v>
      </c>
      <c r="M93" s="197" t="b">
        <f t="shared" si="35"/>
        <v>1</v>
      </c>
    </row>
    <row r="94" spans="1:13" ht="15" x14ac:dyDescent="0.2">
      <c r="A94" s="64"/>
      <c r="B94" s="118" t="s">
        <v>55</v>
      </c>
      <c r="C94" s="66"/>
      <c r="D94" s="67">
        <f>SUM(E94:H94)</f>
        <v>0</v>
      </c>
      <c r="E94" s="68"/>
      <c r="F94" s="66"/>
      <c r="G94" s="66"/>
      <c r="H94" s="69"/>
      <c r="I94" s="68"/>
      <c r="J94" s="66"/>
      <c r="K94" s="69"/>
      <c r="M94" s="2" t="b">
        <f t="shared" si="35"/>
        <v>1</v>
      </c>
    </row>
    <row r="95" spans="1:13" ht="15" x14ac:dyDescent="0.2">
      <c r="A95" s="40">
        <v>4</v>
      </c>
      <c r="B95" s="117" t="s">
        <v>90</v>
      </c>
      <c r="C95" s="46">
        <v>0</v>
      </c>
      <c r="D95" s="79">
        <f>SUM(E95:H95)</f>
        <v>0</v>
      </c>
      <c r="E95" s="48">
        <f>SUM(E96)</f>
        <v>0</v>
      </c>
      <c r="F95" s="46">
        <f t="shared" ref="F95:K95" si="42">SUM(F96)</f>
        <v>0</v>
      </c>
      <c r="G95" s="46">
        <f t="shared" si="42"/>
        <v>0</v>
      </c>
      <c r="H95" s="49">
        <f t="shared" si="42"/>
        <v>0</v>
      </c>
      <c r="I95" s="48">
        <f t="shared" si="42"/>
        <v>0</v>
      </c>
      <c r="J95" s="46">
        <f t="shared" si="42"/>
        <v>0</v>
      </c>
      <c r="K95" s="49">
        <f t="shared" si="42"/>
        <v>0</v>
      </c>
      <c r="M95" s="2" t="b">
        <f t="shared" si="35"/>
        <v>1</v>
      </c>
    </row>
    <row r="96" spans="1:13" ht="15" x14ac:dyDescent="0.2">
      <c r="A96" s="83"/>
      <c r="B96" s="123" t="s">
        <v>50</v>
      </c>
      <c r="C96" s="87"/>
      <c r="D96" s="100">
        <f>SUM(E96:H96)</f>
        <v>0</v>
      </c>
      <c r="E96" s="86"/>
      <c r="F96" s="87"/>
      <c r="G96" s="87"/>
      <c r="H96" s="88"/>
      <c r="I96" s="86"/>
      <c r="J96" s="87"/>
      <c r="K96" s="88"/>
      <c r="M96" s="2" t="b">
        <f t="shared" si="35"/>
        <v>1</v>
      </c>
    </row>
    <row r="97" spans="1:13" s="2" customFormat="1" ht="15" x14ac:dyDescent="0.2">
      <c r="A97" s="40">
        <v>5</v>
      </c>
      <c r="B97" s="117" t="s">
        <v>13</v>
      </c>
      <c r="C97" s="46">
        <f>SUM(C98:C101)</f>
        <v>0</v>
      </c>
      <c r="D97" s="79">
        <f>SUM(E97:H97)</f>
        <v>85</v>
      </c>
      <c r="E97" s="48">
        <f t="shared" ref="E97:K97" si="43">SUM(E98:E101)</f>
        <v>85</v>
      </c>
      <c r="F97" s="46">
        <f t="shared" si="43"/>
        <v>0</v>
      </c>
      <c r="G97" s="46">
        <f t="shared" si="43"/>
        <v>0</v>
      </c>
      <c r="H97" s="49">
        <f t="shared" si="43"/>
        <v>0</v>
      </c>
      <c r="I97" s="48">
        <f t="shared" si="43"/>
        <v>0</v>
      </c>
      <c r="J97" s="46">
        <f t="shared" si="43"/>
        <v>85</v>
      </c>
      <c r="K97" s="49">
        <f t="shared" si="43"/>
        <v>0</v>
      </c>
      <c r="M97" s="2" t="b">
        <f t="shared" si="35"/>
        <v>1</v>
      </c>
    </row>
    <row r="98" spans="1:13" ht="15" x14ac:dyDescent="0.2">
      <c r="A98" s="58"/>
      <c r="B98" s="59" t="s">
        <v>49</v>
      </c>
      <c r="C98" s="60"/>
      <c r="D98" s="54">
        <f t="shared" si="38"/>
        <v>0</v>
      </c>
      <c r="E98" s="61"/>
      <c r="F98" s="60"/>
      <c r="G98" s="60"/>
      <c r="H98" s="62"/>
      <c r="I98" s="61"/>
      <c r="J98" s="60"/>
      <c r="K98" s="62"/>
      <c r="M98" s="2" t="b">
        <f t="shared" si="35"/>
        <v>1</v>
      </c>
    </row>
    <row r="99" spans="1:13" ht="15" x14ac:dyDescent="0.2">
      <c r="A99" s="58"/>
      <c r="B99" s="59" t="s">
        <v>50</v>
      </c>
      <c r="C99" s="60"/>
      <c r="D99" s="54">
        <f t="shared" si="38"/>
        <v>0</v>
      </c>
      <c r="E99" s="61"/>
      <c r="F99" s="60"/>
      <c r="G99" s="60"/>
      <c r="H99" s="62"/>
      <c r="I99" s="61"/>
      <c r="J99" s="60"/>
      <c r="K99" s="62"/>
      <c r="M99" s="2" t="b">
        <f t="shared" si="35"/>
        <v>1</v>
      </c>
    </row>
    <row r="100" spans="1:13" ht="15" x14ac:dyDescent="0.2">
      <c r="A100" s="58"/>
      <c r="B100" s="59" t="s">
        <v>52</v>
      </c>
      <c r="C100" s="60"/>
      <c r="D100" s="54">
        <f t="shared" si="38"/>
        <v>75</v>
      </c>
      <c r="E100" s="61">
        <v>75</v>
      </c>
      <c r="F100" s="60"/>
      <c r="G100" s="60"/>
      <c r="H100" s="62"/>
      <c r="I100" s="61"/>
      <c r="J100" s="60">
        <v>75</v>
      </c>
      <c r="K100" s="62"/>
      <c r="M100" s="2" t="b">
        <f t="shared" si="35"/>
        <v>1</v>
      </c>
    </row>
    <row r="101" spans="1:13" ht="15" x14ac:dyDescent="0.2">
      <c r="A101" s="64"/>
      <c r="B101" s="118" t="s">
        <v>54</v>
      </c>
      <c r="C101" s="66"/>
      <c r="D101" s="67">
        <f t="shared" si="38"/>
        <v>10</v>
      </c>
      <c r="E101" s="68">
        <v>10</v>
      </c>
      <c r="F101" s="66"/>
      <c r="G101" s="66"/>
      <c r="H101" s="69"/>
      <c r="I101" s="68"/>
      <c r="J101" s="66">
        <v>10</v>
      </c>
      <c r="K101" s="69"/>
      <c r="M101" s="2" t="b">
        <f t="shared" si="35"/>
        <v>1</v>
      </c>
    </row>
    <row r="102" spans="1:13" ht="15" x14ac:dyDescent="0.2">
      <c r="A102" s="40">
        <v>11</v>
      </c>
      <c r="B102" s="45" t="s">
        <v>106</v>
      </c>
      <c r="C102" s="46">
        <f>SUM(C103)</f>
        <v>0</v>
      </c>
      <c r="D102" s="79">
        <f>SUM(E102:H102)</f>
        <v>1</v>
      </c>
      <c r="E102" s="48">
        <f t="shared" ref="E102" si="44">SUM(E103)</f>
        <v>1</v>
      </c>
      <c r="F102" s="46">
        <f t="shared" ref="F102" si="45">SUM(F103)</f>
        <v>0</v>
      </c>
      <c r="G102" s="46">
        <f t="shared" ref="G102" si="46">SUM(G103)</f>
        <v>0</v>
      </c>
      <c r="H102" s="49">
        <f t="shared" ref="H102" si="47">SUM(H103)</f>
        <v>0</v>
      </c>
      <c r="I102" s="50">
        <f t="shared" ref="I102" si="48">SUM(I103)</f>
        <v>0</v>
      </c>
      <c r="J102" s="46">
        <f t="shared" ref="J102" si="49">SUM(J103)</f>
        <v>0</v>
      </c>
      <c r="K102" s="49">
        <f t="shared" ref="K102" si="50">SUM(K103)</f>
        <v>1</v>
      </c>
      <c r="M102" s="197" t="b">
        <f t="shared" si="35"/>
        <v>1</v>
      </c>
    </row>
    <row r="103" spans="1:13" ht="15" x14ac:dyDescent="0.2">
      <c r="A103" s="58"/>
      <c r="B103" s="59" t="s">
        <v>52</v>
      </c>
      <c r="C103" s="60"/>
      <c r="D103" s="54">
        <f>SUM(E103:H103)</f>
        <v>1</v>
      </c>
      <c r="E103" s="61">
        <v>1</v>
      </c>
      <c r="F103" s="60"/>
      <c r="G103" s="60"/>
      <c r="H103" s="62"/>
      <c r="I103" s="63"/>
      <c r="J103" s="60"/>
      <c r="K103" s="62">
        <v>1</v>
      </c>
      <c r="M103" s="197" t="b">
        <f t="shared" si="35"/>
        <v>1</v>
      </c>
    </row>
    <row r="104" spans="1:13" s="197" customFormat="1" ht="15" x14ac:dyDescent="0.2">
      <c r="A104" s="40"/>
      <c r="B104" s="117" t="s">
        <v>103</v>
      </c>
      <c r="C104" s="46">
        <f>SUM(C105)</f>
        <v>0</v>
      </c>
      <c r="D104" s="79">
        <f t="shared" si="38"/>
        <v>5</v>
      </c>
      <c r="E104" s="48">
        <f t="shared" ref="E104:K104" si="51">SUM(E105)</f>
        <v>5</v>
      </c>
      <c r="F104" s="46">
        <f t="shared" si="51"/>
        <v>0</v>
      </c>
      <c r="G104" s="46">
        <f t="shared" si="51"/>
        <v>0</v>
      </c>
      <c r="H104" s="49">
        <f t="shared" si="51"/>
        <v>0</v>
      </c>
      <c r="I104" s="48">
        <f t="shared" si="51"/>
        <v>0</v>
      </c>
      <c r="J104" s="46">
        <f t="shared" si="51"/>
        <v>5</v>
      </c>
      <c r="K104" s="49">
        <f t="shared" si="51"/>
        <v>0</v>
      </c>
      <c r="M104" s="197" t="b">
        <f t="shared" si="35"/>
        <v>1</v>
      </c>
    </row>
    <row r="105" spans="1:13" ht="15" x14ac:dyDescent="0.2">
      <c r="A105" s="64"/>
      <c r="B105" s="118" t="s">
        <v>51</v>
      </c>
      <c r="C105" s="66"/>
      <c r="D105" s="67">
        <f t="shared" si="38"/>
        <v>5</v>
      </c>
      <c r="E105" s="68">
        <v>5</v>
      </c>
      <c r="F105" s="66"/>
      <c r="G105" s="66"/>
      <c r="H105" s="69"/>
      <c r="I105" s="68"/>
      <c r="J105" s="66">
        <v>5</v>
      </c>
      <c r="K105" s="69"/>
      <c r="M105" s="197" t="b">
        <f t="shared" si="35"/>
        <v>1</v>
      </c>
    </row>
    <row r="106" spans="1:13" s="2" customFormat="1" ht="15" x14ac:dyDescent="0.2">
      <c r="A106" s="40">
        <v>6</v>
      </c>
      <c r="B106" s="117" t="s">
        <v>14</v>
      </c>
      <c r="C106" s="46">
        <f t="shared" ref="C106:K106" si="52">SUM(C107:C108)</f>
        <v>0</v>
      </c>
      <c r="D106" s="79">
        <f t="shared" si="52"/>
        <v>5</v>
      </c>
      <c r="E106" s="48">
        <f t="shared" si="52"/>
        <v>5</v>
      </c>
      <c r="F106" s="46">
        <f t="shared" si="52"/>
        <v>0</v>
      </c>
      <c r="G106" s="46">
        <f t="shared" si="52"/>
        <v>0</v>
      </c>
      <c r="H106" s="49">
        <f t="shared" si="52"/>
        <v>0</v>
      </c>
      <c r="I106" s="48">
        <f t="shared" si="52"/>
        <v>0</v>
      </c>
      <c r="J106" s="46">
        <f t="shared" si="52"/>
        <v>5</v>
      </c>
      <c r="K106" s="49">
        <f t="shared" si="52"/>
        <v>0</v>
      </c>
      <c r="M106" s="2" t="b">
        <f t="shared" si="35"/>
        <v>1</v>
      </c>
    </row>
    <row r="107" spans="1:13" s="2" customFormat="1" ht="15" x14ac:dyDescent="0.2">
      <c r="A107" s="83"/>
      <c r="B107" s="119" t="s">
        <v>50</v>
      </c>
      <c r="C107" s="87"/>
      <c r="D107" s="85">
        <f t="shared" si="38"/>
        <v>0</v>
      </c>
      <c r="E107" s="86"/>
      <c r="F107" s="87"/>
      <c r="G107" s="87"/>
      <c r="H107" s="88"/>
      <c r="I107" s="86"/>
      <c r="J107" s="87"/>
      <c r="K107" s="88"/>
      <c r="M107" s="2" t="b">
        <f t="shared" si="35"/>
        <v>1</v>
      </c>
    </row>
    <row r="108" spans="1:13" ht="15" x14ac:dyDescent="0.2">
      <c r="A108" s="90"/>
      <c r="B108" s="97" t="s">
        <v>51</v>
      </c>
      <c r="C108" s="92"/>
      <c r="D108" s="93">
        <f t="shared" si="38"/>
        <v>5</v>
      </c>
      <c r="E108" s="94">
        <v>5</v>
      </c>
      <c r="F108" s="92"/>
      <c r="G108" s="92"/>
      <c r="H108" s="95"/>
      <c r="I108" s="94"/>
      <c r="J108" s="92">
        <v>5</v>
      </c>
      <c r="K108" s="95"/>
      <c r="M108" s="2" t="b">
        <f t="shared" si="35"/>
        <v>1</v>
      </c>
    </row>
    <row r="109" spans="1:13" ht="15" x14ac:dyDescent="0.2">
      <c r="A109" s="40">
        <v>7</v>
      </c>
      <c r="B109" s="45" t="s">
        <v>95</v>
      </c>
      <c r="C109" s="41"/>
      <c r="D109" s="79">
        <f>SUM(D110)</f>
        <v>6.5</v>
      </c>
      <c r="E109" s="48">
        <f t="shared" ref="E109:K109" si="53">SUM(E110)</f>
        <v>6.5</v>
      </c>
      <c r="F109" s="46">
        <f t="shared" si="53"/>
        <v>0</v>
      </c>
      <c r="G109" s="46">
        <f t="shared" si="53"/>
        <v>0</v>
      </c>
      <c r="H109" s="49">
        <f t="shared" si="53"/>
        <v>0</v>
      </c>
      <c r="I109" s="50">
        <f t="shared" si="53"/>
        <v>0</v>
      </c>
      <c r="J109" s="46">
        <f t="shared" si="53"/>
        <v>6.5</v>
      </c>
      <c r="K109" s="49">
        <f t="shared" si="53"/>
        <v>0</v>
      </c>
      <c r="M109" s="2" t="b">
        <f t="shared" si="35"/>
        <v>1</v>
      </c>
    </row>
    <row r="110" spans="1:13" ht="15" x14ac:dyDescent="0.2">
      <c r="A110" s="64"/>
      <c r="B110" s="65" t="s">
        <v>54</v>
      </c>
      <c r="C110" s="66"/>
      <c r="D110" s="67">
        <f t="shared" si="38"/>
        <v>6.5</v>
      </c>
      <c r="E110" s="68">
        <v>6.5</v>
      </c>
      <c r="F110" s="66"/>
      <c r="G110" s="66"/>
      <c r="H110" s="69"/>
      <c r="I110" s="70"/>
      <c r="J110" s="66">
        <v>6.5</v>
      </c>
      <c r="K110" s="69"/>
      <c r="M110" s="2" t="b">
        <f t="shared" si="35"/>
        <v>1</v>
      </c>
    </row>
    <row r="111" spans="1:13" s="187" customFormat="1" ht="15" x14ac:dyDescent="0.2">
      <c r="A111" s="40"/>
      <c r="B111" s="117" t="s">
        <v>102</v>
      </c>
      <c r="C111" s="46">
        <f>SUM(C112)</f>
        <v>0</v>
      </c>
      <c r="D111" s="79">
        <f t="shared" si="38"/>
        <v>0.5</v>
      </c>
      <c r="E111" s="48">
        <f t="shared" ref="E111:K111" si="54">SUM(E112)</f>
        <v>0.5</v>
      </c>
      <c r="F111" s="46">
        <f t="shared" si="54"/>
        <v>0</v>
      </c>
      <c r="G111" s="46">
        <f t="shared" si="54"/>
        <v>0</v>
      </c>
      <c r="H111" s="49">
        <f t="shared" si="54"/>
        <v>0</v>
      </c>
      <c r="I111" s="50">
        <f t="shared" si="54"/>
        <v>0</v>
      </c>
      <c r="J111" s="46">
        <f t="shared" si="54"/>
        <v>0.5</v>
      </c>
      <c r="K111" s="49">
        <f t="shared" si="54"/>
        <v>0</v>
      </c>
      <c r="M111" s="187" t="b">
        <f t="shared" si="35"/>
        <v>1</v>
      </c>
    </row>
    <row r="112" spans="1:13" ht="15" x14ac:dyDescent="0.2">
      <c r="A112" s="64"/>
      <c r="B112" s="118" t="s">
        <v>49</v>
      </c>
      <c r="C112" s="66"/>
      <c r="D112" s="67">
        <f t="shared" si="38"/>
        <v>0.5</v>
      </c>
      <c r="E112" s="68">
        <v>0.5</v>
      </c>
      <c r="F112" s="66"/>
      <c r="G112" s="66"/>
      <c r="H112" s="69"/>
      <c r="I112" s="70"/>
      <c r="J112" s="66">
        <v>0.5</v>
      </c>
      <c r="K112" s="69"/>
      <c r="M112" s="187" t="b">
        <f t="shared" si="35"/>
        <v>1</v>
      </c>
    </row>
    <row r="113" spans="1:13" s="2" customFormat="1" ht="15" x14ac:dyDescent="0.2">
      <c r="A113" s="40">
        <v>8</v>
      </c>
      <c r="B113" s="117" t="s">
        <v>15</v>
      </c>
      <c r="C113" s="46">
        <f>SUM(C114:C118)</f>
        <v>0</v>
      </c>
      <c r="D113" s="79">
        <f>SUM(E113:H113)</f>
        <v>1420</v>
      </c>
      <c r="E113" s="48">
        <f t="shared" ref="E113:K113" si="55">SUM(E114:E118)</f>
        <v>1420</v>
      </c>
      <c r="F113" s="46">
        <f t="shared" si="55"/>
        <v>0</v>
      </c>
      <c r="G113" s="46">
        <f t="shared" si="55"/>
        <v>0</v>
      </c>
      <c r="H113" s="49">
        <f t="shared" si="55"/>
        <v>0</v>
      </c>
      <c r="I113" s="48">
        <f t="shared" si="55"/>
        <v>0</v>
      </c>
      <c r="J113" s="46">
        <f t="shared" si="55"/>
        <v>1220</v>
      </c>
      <c r="K113" s="49">
        <f t="shared" si="55"/>
        <v>200</v>
      </c>
      <c r="M113" s="2" t="b">
        <f t="shared" si="35"/>
        <v>1</v>
      </c>
    </row>
    <row r="114" spans="1:13" ht="15" x14ac:dyDescent="0.2">
      <c r="A114" s="58"/>
      <c r="B114" s="59" t="s">
        <v>49</v>
      </c>
      <c r="C114" s="60"/>
      <c r="D114" s="54">
        <f>SUM(E114:H114)</f>
        <v>100</v>
      </c>
      <c r="E114" s="61">
        <v>100</v>
      </c>
      <c r="F114" s="60"/>
      <c r="G114" s="60"/>
      <c r="H114" s="62"/>
      <c r="I114" s="61"/>
      <c r="J114" s="60">
        <v>100</v>
      </c>
      <c r="K114" s="62"/>
      <c r="M114" s="2" t="b">
        <f t="shared" si="35"/>
        <v>1</v>
      </c>
    </row>
    <row r="115" spans="1:13" ht="15" x14ac:dyDescent="0.2">
      <c r="A115" s="58"/>
      <c r="B115" s="59" t="s">
        <v>50</v>
      </c>
      <c r="C115" s="60"/>
      <c r="D115" s="54">
        <f>SUM(E115:H115)</f>
        <v>200</v>
      </c>
      <c r="E115" s="61">
        <v>200</v>
      </c>
      <c r="F115" s="60"/>
      <c r="G115" s="60"/>
      <c r="H115" s="62"/>
      <c r="I115" s="61"/>
      <c r="J115" s="60">
        <v>200</v>
      </c>
      <c r="K115" s="62"/>
      <c r="M115" s="2" t="b">
        <f t="shared" si="35"/>
        <v>1</v>
      </c>
    </row>
    <row r="116" spans="1:13" ht="15" x14ac:dyDescent="0.2">
      <c r="A116" s="58"/>
      <c r="B116" s="59" t="s">
        <v>52</v>
      </c>
      <c r="C116" s="60"/>
      <c r="D116" s="54">
        <f t="shared" si="38"/>
        <v>800</v>
      </c>
      <c r="E116" s="61">
        <v>800</v>
      </c>
      <c r="F116" s="60"/>
      <c r="G116" s="60"/>
      <c r="H116" s="62"/>
      <c r="I116" s="61"/>
      <c r="J116" s="60">
        <v>600</v>
      </c>
      <c r="K116" s="62">
        <v>200</v>
      </c>
      <c r="M116" s="2" t="b">
        <f t="shared" si="35"/>
        <v>1</v>
      </c>
    </row>
    <row r="117" spans="1:13" ht="15" x14ac:dyDescent="0.2">
      <c r="A117" s="58"/>
      <c r="B117" s="116" t="s">
        <v>54</v>
      </c>
      <c r="C117" s="60"/>
      <c r="D117" s="54">
        <f t="shared" si="38"/>
        <v>320</v>
      </c>
      <c r="E117" s="61">
        <v>320</v>
      </c>
      <c r="F117" s="60"/>
      <c r="G117" s="60"/>
      <c r="H117" s="62"/>
      <c r="I117" s="61"/>
      <c r="J117" s="60">
        <v>320</v>
      </c>
      <c r="K117" s="62"/>
      <c r="M117" s="2" t="b">
        <f t="shared" si="35"/>
        <v>1</v>
      </c>
    </row>
    <row r="118" spans="1:13" ht="15" x14ac:dyDescent="0.2">
      <c r="A118" s="64"/>
      <c r="B118" s="118" t="s">
        <v>55</v>
      </c>
      <c r="C118" s="66"/>
      <c r="D118" s="67">
        <f t="shared" si="38"/>
        <v>0</v>
      </c>
      <c r="E118" s="68"/>
      <c r="F118" s="66"/>
      <c r="G118" s="66"/>
      <c r="H118" s="69"/>
      <c r="I118" s="68"/>
      <c r="J118" s="66"/>
      <c r="K118" s="69"/>
      <c r="M118" s="2" t="b">
        <f t="shared" si="35"/>
        <v>1</v>
      </c>
    </row>
    <row r="119" spans="1:13" s="2" customFormat="1" ht="15" x14ac:dyDescent="0.2">
      <c r="A119" s="40">
        <v>9</v>
      </c>
      <c r="B119" s="117" t="s">
        <v>16</v>
      </c>
      <c r="C119" s="46">
        <f>SUM(C120)</f>
        <v>0</v>
      </c>
      <c r="D119" s="79">
        <f t="shared" si="38"/>
        <v>300</v>
      </c>
      <c r="E119" s="48">
        <f t="shared" ref="E119:K119" si="56">SUM(E120)</f>
        <v>300</v>
      </c>
      <c r="F119" s="46">
        <f t="shared" si="56"/>
        <v>0</v>
      </c>
      <c r="G119" s="46">
        <f t="shared" si="56"/>
        <v>0</v>
      </c>
      <c r="H119" s="49">
        <f t="shared" si="56"/>
        <v>0</v>
      </c>
      <c r="I119" s="48">
        <f t="shared" si="56"/>
        <v>0</v>
      </c>
      <c r="J119" s="46">
        <f t="shared" si="56"/>
        <v>300</v>
      </c>
      <c r="K119" s="49">
        <f t="shared" si="56"/>
        <v>0</v>
      </c>
      <c r="M119" s="2" t="b">
        <f t="shared" si="35"/>
        <v>1</v>
      </c>
    </row>
    <row r="120" spans="1:13" ht="15" x14ac:dyDescent="0.2">
      <c r="A120" s="64"/>
      <c r="B120" s="65" t="s">
        <v>50</v>
      </c>
      <c r="C120" s="66"/>
      <c r="D120" s="67">
        <f t="shared" si="38"/>
        <v>300</v>
      </c>
      <c r="E120" s="68">
        <v>300</v>
      </c>
      <c r="F120" s="66"/>
      <c r="G120" s="66"/>
      <c r="H120" s="69"/>
      <c r="I120" s="68"/>
      <c r="J120" s="66">
        <v>300</v>
      </c>
      <c r="K120" s="69"/>
      <c r="M120" s="2" t="b">
        <f t="shared" si="35"/>
        <v>1</v>
      </c>
    </row>
    <row r="121" spans="1:13" s="2" customFormat="1" ht="15" x14ac:dyDescent="0.2">
      <c r="A121" s="40">
        <v>10</v>
      </c>
      <c r="B121" s="117" t="s">
        <v>17</v>
      </c>
      <c r="C121" s="46">
        <f>SUM(C122:C126)</f>
        <v>0</v>
      </c>
      <c r="D121" s="79">
        <f t="shared" si="38"/>
        <v>7476</v>
      </c>
      <c r="E121" s="48">
        <f t="shared" ref="E121:K121" si="57">SUM(E122:E126)</f>
        <v>5770</v>
      </c>
      <c r="F121" s="46">
        <f t="shared" si="57"/>
        <v>1706</v>
      </c>
      <c r="G121" s="46">
        <f t="shared" si="57"/>
        <v>0</v>
      </c>
      <c r="H121" s="49">
        <f t="shared" si="57"/>
        <v>0</v>
      </c>
      <c r="I121" s="48">
        <f t="shared" si="57"/>
        <v>0</v>
      </c>
      <c r="J121" s="46">
        <f t="shared" si="57"/>
        <v>5951</v>
      </c>
      <c r="K121" s="49">
        <f t="shared" si="57"/>
        <v>1525</v>
      </c>
      <c r="M121" s="2" t="b">
        <f t="shared" si="35"/>
        <v>1</v>
      </c>
    </row>
    <row r="122" spans="1:13" ht="15" x14ac:dyDescent="0.2">
      <c r="A122" s="58"/>
      <c r="B122" s="59" t="s">
        <v>49</v>
      </c>
      <c r="C122" s="60"/>
      <c r="D122" s="54">
        <f t="shared" si="38"/>
        <v>100</v>
      </c>
      <c r="E122" s="61">
        <v>100</v>
      </c>
      <c r="F122" s="60"/>
      <c r="G122" s="60"/>
      <c r="H122" s="62"/>
      <c r="I122" s="61"/>
      <c r="J122" s="60">
        <v>100</v>
      </c>
      <c r="K122" s="62"/>
      <c r="M122" s="2" t="b">
        <f t="shared" si="35"/>
        <v>1</v>
      </c>
    </row>
    <row r="123" spans="1:13" ht="15" x14ac:dyDescent="0.2">
      <c r="A123" s="58"/>
      <c r="B123" s="59" t="s">
        <v>50</v>
      </c>
      <c r="C123" s="60"/>
      <c r="D123" s="54">
        <f t="shared" si="38"/>
        <v>1750</v>
      </c>
      <c r="E123" s="61">
        <v>100</v>
      </c>
      <c r="F123" s="60">
        <v>1650</v>
      </c>
      <c r="G123" s="60"/>
      <c r="H123" s="62"/>
      <c r="I123" s="61"/>
      <c r="J123" s="60">
        <v>1525</v>
      </c>
      <c r="K123" s="62">
        <v>225</v>
      </c>
      <c r="M123" s="2" t="b">
        <f t="shared" si="35"/>
        <v>1</v>
      </c>
    </row>
    <row r="124" spans="1:13" ht="15" x14ac:dyDescent="0.2">
      <c r="A124" s="58"/>
      <c r="B124" s="59" t="s">
        <v>52</v>
      </c>
      <c r="C124" s="60"/>
      <c r="D124" s="54">
        <f t="shared" si="38"/>
        <v>5420</v>
      </c>
      <c r="E124" s="61">
        <v>5420</v>
      </c>
      <c r="F124" s="60"/>
      <c r="G124" s="60"/>
      <c r="H124" s="62"/>
      <c r="I124" s="61"/>
      <c r="J124" s="60">
        <v>4120</v>
      </c>
      <c r="K124" s="62">
        <v>1300</v>
      </c>
      <c r="M124" s="2" t="b">
        <f t="shared" si="35"/>
        <v>1</v>
      </c>
    </row>
    <row r="125" spans="1:13" ht="15" x14ac:dyDescent="0.2">
      <c r="A125" s="58"/>
      <c r="B125" s="116" t="s">
        <v>54</v>
      </c>
      <c r="C125" s="60"/>
      <c r="D125" s="54">
        <f t="shared" si="38"/>
        <v>206</v>
      </c>
      <c r="E125" s="61">
        <v>150</v>
      </c>
      <c r="F125" s="60">
        <v>56</v>
      </c>
      <c r="G125" s="60"/>
      <c r="H125" s="62"/>
      <c r="I125" s="61"/>
      <c r="J125" s="60">
        <v>206</v>
      </c>
      <c r="K125" s="62"/>
      <c r="M125" s="2" t="b">
        <f t="shared" si="35"/>
        <v>1</v>
      </c>
    </row>
    <row r="126" spans="1:13" ht="15" x14ac:dyDescent="0.2">
      <c r="A126" s="64"/>
      <c r="B126" s="118" t="s">
        <v>55</v>
      </c>
      <c r="C126" s="66"/>
      <c r="D126" s="67">
        <f t="shared" si="38"/>
        <v>0</v>
      </c>
      <c r="E126" s="68"/>
      <c r="F126" s="66"/>
      <c r="G126" s="66"/>
      <c r="H126" s="69"/>
      <c r="I126" s="68"/>
      <c r="J126" s="66"/>
      <c r="K126" s="69"/>
      <c r="M126" s="2" t="b">
        <f t="shared" si="35"/>
        <v>1</v>
      </c>
    </row>
    <row r="127" spans="1:13" s="2" customFormat="1" ht="15" x14ac:dyDescent="0.2">
      <c r="A127" s="40">
        <v>11</v>
      </c>
      <c r="B127" s="117" t="s">
        <v>18</v>
      </c>
      <c r="C127" s="46">
        <f>SUM(C128:C132)</f>
        <v>0</v>
      </c>
      <c r="D127" s="79">
        <f>SUM(E127:H127)</f>
        <v>4450</v>
      </c>
      <c r="E127" s="48">
        <f t="shared" ref="E127:K127" si="58">SUM(E128:E132)</f>
        <v>4150</v>
      </c>
      <c r="F127" s="46">
        <f t="shared" si="58"/>
        <v>300</v>
      </c>
      <c r="G127" s="46">
        <f t="shared" si="58"/>
        <v>0</v>
      </c>
      <c r="H127" s="49">
        <f t="shared" si="58"/>
        <v>0</v>
      </c>
      <c r="I127" s="48">
        <f t="shared" si="58"/>
        <v>0</v>
      </c>
      <c r="J127" s="46">
        <f t="shared" si="58"/>
        <v>1650</v>
      </c>
      <c r="K127" s="49">
        <f t="shared" si="58"/>
        <v>2800</v>
      </c>
      <c r="M127" s="2" t="b">
        <f t="shared" si="35"/>
        <v>1</v>
      </c>
    </row>
    <row r="128" spans="1:13" ht="15" x14ac:dyDescent="0.2">
      <c r="A128" s="51"/>
      <c r="B128" s="119" t="s">
        <v>51</v>
      </c>
      <c r="C128" s="53"/>
      <c r="D128" s="85">
        <f t="shared" si="38"/>
        <v>750</v>
      </c>
      <c r="E128" s="55">
        <v>450</v>
      </c>
      <c r="F128" s="53">
        <v>300</v>
      </c>
      <c r="G128" s="53"/>
      <c r="H128" s="56"/>
      <c r="I128" s="55"/>
      <c r="J128" s="53">
        <v>750</v>
      </c>
      <c r="K128" s="56"/>
      <c r="M128" s="2" t="b">
        <f t="shared" si="35"/>
        <v>1</v>
      </c>
    </row>
    <row r="129" spans="1:13" ht="15" x14ac:dyDescent="0.2">
      <c r="A129" s="51"/>
      <c r="B129" s="119" t="s">
        <v>50</v>
      </c>
      <c r="C129" s="53"/>
      <c r="D129" s="85">
        <f t="shared" si="38"/>
        <v>100</v>
      </c>
      <c r="E129" s="55">
        <v>100</v>
      </c>
      <c r="F129" s="53"/>
      <c r="G129" s="53"/>
      <c r="H129" s="56"/>
      <c r="I129" s="55"/>
      <c r="J129" s="53">
        <v>100</v>
      </c>
      <c r="K129" s="56"/>
      <c r="M129" s="186" t="b">
        <f t="shared" si="35"/>
        <v>1</v>
      </c>
    </row>
    <row r="130" spans="1:13" ht="15" x14ac:dyDescent="0.2">
      <c r="A130" s="58"/>
      <c r="B130" s="116" t="s">
        <v>52</v>
      </c>
      <c r="C130" s="60"/>
      <c r="D130" s="62">
        <f t="shared" si="38"/>
        <v>3400</v>
      </c>
      <c r="E130" s="61">
        <v>3400</v>
      </c>
      <c r="F130" s="60"/>
      <c r="G130" s="60"/>
      <c r="H130" s="62"/>
      <c r="I130" s="61"/>
      <c r="J130" s="60">
        <v>600</v>
      </c>
      <c r="K130" s="62">
        <v>2800</v>
      </c>
      <c r="M130" s="2" t="b">
        <f t="shared" si="35"/>
        <v>1</v>
      </c>
    </row>
    <row r="131" spans="1:13" ht="15" x14ac:dyDescent="0.2">
      <c r="A131" s="90"/>
      <c r="B131" s="121" t="s">
        <v>54</v>
      </c>
      <c r="C131" s="92"/>
      <c r="D131" s="62">
        <f t="shared" si="38"/>
        <v>200</v>
      </c>
      <c r="E131" s="94">
        <v>200</v>
      </c>
      <c r="F131" s="92"/>
      <c r="G131" s="92"/>
      <c r="H131" s="95"/>
      <c r="I131" s="94"/>
      <c r="J131" s="92">
        <v>200</v>
      </c>
      <c r="K131" s="95"/>
      <c r="M131" s="197" t="b">
        <f t="shared" si="35"/>
        <v>1</v>
      </c>
    </row>
    <row r="132" spans="1:13" ht="15" x14ac:dyDescent="0.2">
      <c r="A132" s="64"/>
      <c r="B132" s="118" t="s">
        <v>55</v>
      </c>
      <c r="C132" s="66"/>
      <c r="D132" s="67">
        <f t="shared" si="38"/>
        <v>0</v>
      </c>
      <c r="E132" s="68"/>
      <c r="F132" s="66"/>
      <c r="G132" s="66"/>
      <c r="H132" s="69"/>
      <c r="I132" s="68"/>
      <c r="J132" s="66"/>
      <c r="K132" s="69"/>
      <c r="M132" s="2" t="b">
        <f t="shared" si="35"/>
        <v>1</v>
      </c>
    </row>
    <row r="133" spans="1:13" s="2" customFormat="1" ht="15" x14ac:dyDescent="0.2">
      <c r="A133" s="40">
        <v>12</v>
      </c>
      <c r="B133" s="117" t="s">
        <v>19</v>
      </c>
      <c r="C133" s="46">
        <f>SUM(C134:C137)</f>
        <v>0</v>
      </c>
      <c r="D133" s="49">
        <f>SUM(E133:H133)</f>
        <v>500</v>
      </c>
      <c r="E133" s="50">
        <f>SUM(E134:E138)</f>
        <v>500</v>
      </c>
      <c r="F133" s="46">
        <f t="shared" ref="F133:K133" si="59">SUM(F134:F138)</f>
        <v>0</v>
      </c>
      <c r="G133" s="46">
        <f t="shared" si="59"/>
        <v>0</v>
      </c>
      <c r="H133" s="79">
        <f t="shared" si="59"/>
        <v>0</v>
      </c>
      <c r="I133" s="48">
        <f t="shared" si="59"/>
        <v>0</v>
      </c>
      <c r="J133" s="46">
        <f t="shared" si="59"/>
        <v>500</v>
      </c>
      <c r="K133" s="49">
        <f t="shared" si="59"/>
        <v>0</v>
      </c>
      <c r="M133" s="2" t="b">
        <f t="shared" si="35"/>
        <v>1</v>
      </c>
    </row>
    <row r="134" spans="1:13" ht="15" x14ac:dyDescent="0.2">
      <c r="A134" s="51"/>
      <c r="B134" s="119" t="s">
        <v>50</v>
      </c>
      <c r="C134" s="53"/>
      <c r="D134" s="56">
        <f t="shared" si="38"/>
        <v>250</v>
      </c>
      <c r="E134" s="57">
        <v>250</v>
      </c>
      <c r="F134" s="53"/>
      <c r="G134" s="53"/>
      <c r="H134" s="56"/>
      <c r="I134" s="55"/>
      <c r="J134" s="53">
        <v>250</v>
      </c>
      <c r="K134" s="56"/>
      <c r="M134" s="2" t="b">
        <f t="shared" si="35"/>
        <v>1</v>
      </c>
    </row>
    <row r="135" spans="1:13" ht="15" x14ac:dyDescent="0.2">
      <c r="A135" s="51"/>
      <c r="B135" s="59" t="s">
        <v>51</v>
      </c>
      <c r="C135" s="53"/>
      <c r="D135" s="56">
        <f t="shared" si="38"/>
        <v>50</v>
      </c>
      <c r="E135" s="57">
        <v>50</v>
      </c>
      <c r="F135" s="53"/>
      <c r="G135" s="53"/>
      <c r="H135" s="56"/>
      <c r="I135" s="55"/>
      <c r="J135" s="53">
        <v>50</v>
      </c>
      <c r="K135" s="56"/>
      <c r="M135" s="2" t="b">
        <f t="shared" si="35"/>
        <v>1</v>
      </c>
    </row>
    <row r="136" spans="1:13" ht="15" x14ac:dyDescent="0.2">
      <c r="A136" s="51"/>
      <c r="B136" s="116" t="s">
        <v>52</v>
      </c>
      <c r="C136" s="53"/>
      <c r="D136" s="56">
        <f t="shared" si="38"/>
        <v>100</v>
      </c>
      <c r="E136" s="57">
        <v>100</v>
      </c>
      <c r="F136" s="53"/>
      <c r="G136" s="53"/>
      <c r="H136" s="56"/>
      <c r="I136" s="55"/>
      <c r="J136" s="53">
        <v>100</v>
      </c>
      <c r="K136" s="56"/>
      <c r="M136" s="197" t="b">
        <f t="shared" si="35"/>
        <v>1</v>
      </c>
    </row>
    <row r="137" spans="1:13" ht="15" x14ac:dyDescent="0.2">
      <c r="A137" s="58"/>
      <c r="B137" s="116" t="s">
        <v>54</v>
      </c>
      <c r="C137" s="60"/>
      <c r="D137" s="62">
        <f t="shared" si="38"/>
        <v>100</v>
      </c>
      <c r="E137" s="63">
        <v>100</v>
      </c>
      <c r="F137" s="60"/>
      <c r="G137" s="60"/>
      <c r="H137" s="62"/>
      <c r="I137" s="61"/>
      <c r="J137" s="60">
        <v>100</v>
      </c>
      <c r="K137" s="62"/>
      <c r="M137" s="2" t="b">
        <f t="shared" si="35"/>
        <v>1</v>
      </c>
    </row>
    <row r="138" spans="1:13" ht="15" x14ac:dyDescent="0.2">
      <c r="A138" s="51"/>
      <c r="B138" s="119" t="s">
        <v>55</v>
      </c>
      <c r="C138" s="53"/>
      <c r="D138" s="69">
        <f t="shared" si="38"/>
        <v>0</v>
      </c>
      <c r="E138" s="57"/>
      <c r="F138" s="53"/>
      <c r="G138" s="53"/>
      <c r="H138" s="56"/>
      <c r="I138" s="55"/>
      <c r="J138" s="53"/>
      <c r="K138" s="56"/>
      <c r="M138" s="2"/>
    </row>
    <row r="139" spans="1:13" s="2" customFormat="1" ht="15" x14ac:dyDescent="0.2">
      <c r="A139" s="40">
        <v>13</v>
      </c>
      <c r="B139" s="117" t="s">
        <v>20</v>
      </c>
      <c r="C139" s="46">
        <f>SUM(C140:C145)</f>
        <v>0</v>
      </c>
      <c r="D139" s="79">
        <f t="shared" si="38"/>
        <v>15918.5</v>
      </c>
      <c r="E139" s="48">
        <f t="shared" ref="E139:K139" si="60">SUM(E140:E145)</f>
        <v>7670</v>
      </c>
      <c r="F139" s="46">
        <f t="shared" si="60"/>
        <v>8148.5</v>
      </c>
      <c r="G139" s="46">
        <f t="shared" si="60"/>
        <v>100</v>
      </c>
      <c r="H139" s="49">
        <f t="shared" si="60"/>
        <v>0</v>
      </c>
      <c r="I139" s="48">
        <f t="shared" si="60"/>
        <v>0</v>
      </c>
      <c r="J139" s="46">
        <f t="shared" si="60"/>
        <v>15463.5</v>
      </c>
      <c r="K139" s="49">
        <f t="shared" si="60"/>
        <v>455</v>
      </c>
      <c r="M139" s="2" t="b">
        <f t="shared" si="35"/>
        <v>1</v>
      </c>
    </row>
    <row r="140" spans="1:13" ht="15" x14ac:dyDescent="0.2">
      <c r="A140" s="58"/>
      <c r="B140" s="59" t="s">
        <v>49</v>
      </c>
      <c r="C140" s="60"/>
      <c r="D140" s="54">
        <f>SUM(E140:H140)</f>
        <v>190</v>
      </c>
      <c r="E140" s="61">
        <v>190</v>
      </c>
      <c r="F140" s="60"/>
      <c r="G140" s="60"/>
      <c r="H140" s="62"/>
      <c r="I140" s="61"/>
      <c r="J140" s="60">
        <v>190</v>
      </c>
      <c r="K140" s="62"/>
      <c r="M140" s="2" t="b">
        <f t="shared" si="35"/>
        <v>1</v>
      </c>
    </row>
    <row r="141" spans="1:13" ht="15" x14ac:dyDescent="0.2">
      <c r="A141" s="58"/>
      <c r="B141" s="59" t="s">
        <v>50</v>
      </c>
      <c r="C141" s="60"/>
      <c r="D141" s="54">
        <f t="shared" si="38"/>
        <v>8970</v>
      </c>
      <c r="E141" s="61">
        <v>3410</v>
      </c>
      <c r="F141" s="60">
        <v>5460</v>
      </c>
      <c r="G141" s="60">
        <v>100</v>
      </c>
      <c r="H141" s="62"/>
      <c r="I141" s="61"/>
      <c r="J141" s="60">
        <v>8715</v>
      </c>
      <c r="K141" s="62">
        <v>255</v>
      </c>
      <c r="M141" s="2" t="b">
        <f t="shared" si="35"/>
        <v>1</v>
      </c>
    </row>
    <row r="142" spans="1:13" ht="15" x14ac:dyDescent="0.2">
      <c r="A142" s="58"/>
      <c r="B142" s="59" t="s">
        <v>51</v>
      </c>
      <c r="C142" s="120"/>
      <c r="D142" s="54">
        <f t="shared" si="38"/>
        <v>4940</v>
      </c>
      <c r="E142" s="61">
        <v>2400</v>
      </c>
      <c r="F142" s="60">
        <v>2540</v>
      </c>
      <c r="G142" s="60"/>
      <c r="H142" s="62"/>
      <c r="I142" s="61"/>
      <c r="J142" s="60">
        <v>4940</v>
      </c>
      <c r="K142" s="62"/>
      <c r="M142" s="2" t="b">
        <f t="shared" si="35"/>
        <v>1</v>
      </c>
    </row>
    <row r="143" spans="1:13" ht="15" x14ac:dyDescent="0.2">
      <c r="A143" s="58"/>
      <c r="B143" s="59" t="s">
        <v>52</v>
      </c>
      <c r="C143" s="60"/>
      <c r="D143" s="54">
        <f t="shared" si="38"/>
        <v>1640</v>
      </c>
      <c r="E143" s="61">
        <v>1640</v>
      </c>
      <c r="F143" s="60"/>
      <c r="G143" s="60"/>
      <c r="H143" s="62"/>
      <c r="I143" s="61"/>
      <c r="J143" s="60">
        <v>1440</v>
      </c>
      <c r="K143" s="62">
        <v>200</v>
      </c>
      <c r="M143" s="2" t="b">
        <f t="shared" si="35"/>
        <v>1</v>
      </c>
    </row>
    <row r="144" spans="1:13" ht="15" x14ac:dyDescent="0.2">
      <c r="A144" s="58"/>
      <c r="B144" s="116" t="s">
        <v>54</v>
      </c>
      <c r="C144" s="60"/>
      <c r="D144" s="54">
        <f t="shared" si="38"/>
        <v>178.5</v>
      </c>
      <c r="E144" s="61">
        <v>30</v>
      </c>
      <c r="F144" s="60">
        <v>148.5</v>
      </c>
      <c r="G144" s="60"/>
      <c r="H144" s="62"/>
      <c r="I144" s="61"/>
      <c r="J144" s="60">
        <v>178.5</v>
      </c>
      <c r="K144" s="62"/>
      <c r="M144" s="2" t="b">
        <f t="shared" si="35"/>
        <v>1</v>
      </c>
    </row>
    <row r="145" spans="1:13" ht="15" x14ac:dyDescent="0.2">
      <c r="A145" s="64"/>
      <c r="B145" s="118" t="s">
        <v>55</v>
      </c>
      <c r="C145" s="66"/>
      <c r="D145" s="67">
        <f t="shared" si="38"/>
        <v>0</v>
      </c>
      <c r="E145" s="68"/>
      <c r="F145" s="66"/>
      <c r="G145" s="66"/>
      <c r="H145" s="69"/>
      <c r="I145" s="68"/>
      <c r="J145" s="66"/>
      <c r="K145" s="69"/>
      <c r="M145" s="2" t="b">
        <f t="shared" si="35"/>
        <v>1</v>
      </c>
    </row>
    <row r="146" spans="1:13" s="2" customFormat="1" ht="15" x14ac:dyDescent="0.2">
      <c r="A146" s="40">
        <v>14</v>
      </c>
      <c r="B146" s="117" t="s">
        <v>21</v>
      </c>
      <c r="C146" s="46">
        <f>SUM(C147:C152)</f>
        <v>0</v>
      </c>
      <c r="D146" s="79">
        <f t="shared" si="38"/>
        <v>783</v>
      </c>
      <c r="E146" s="48">
        <f t="shared" ref="E146:K146" si="61">SUM(E147:E152)</f>
        <v>533</v>
      </c>
      <c r="F146" s="46">
        <f t="shared" si="61"/>
        <v>250</v>
      </c>
      <c r="G146" s="46">
        <f t="shared" si="61"/>
        <v>0</v>
      </c>
      <c r="H146" s="49">
        <f t="shared" si="61"/>
        <v>0</v>
      </c>
      <c r="I146" s="48">
        <f t="shared" si="61"/>
        <v>0</v>
      </c>
      <c r="J146" s="46">
        <f t="shared" si="61"/>
        <v>783</v>
      </c>
      <c r="K146" s="49">
        <f t="shared" si="61"/>
        <v>0</v>
      </c>
      <c r="M146" s="2" t="b">
        <f t="shared" si="35"/>
        <v>1</v>
      </c>
    </row>
    <row r="147" spans="1:13" ht="15" x14ac:dyDescent="0.2">
      <c r="A147" s="58"/>
      <c r="B147" s="59" t="s">
        <v>49</v>
      </c>
      <c r="C147" s="60"/>
      <c r="D147" s="54">
        <f t="shared" si="38"/>
        <v>30</v>
      </c>
      <c r="E147" s="61">
        <v>30</v>
      </c>
      <c r="F147" s="60"/>
      <c r="G147" s="60"/>
      <c r="H147" s="62"/>
      <c r="I147" s="61"/>
      <c r="J147" s="60">
        <v>30</v>
      </c>
      <c r="K147" s="62"/>
      <c r="M147" s="2" t="b">
        <f t="shared" si="35"/>
        <v>1</v>
      </c>
    </row>
    <row r="148" spans="1:13" ht="15" x14ac:dyDescent="0.2">
      <c r="A148" s="58"/>
      <c r="B148" s="59" t="s">
        <v>50</v>
      </c>
      <c r="C148" s="60"/>
      <c r="D148" s="54">
        <f t="shared" si="38"/>
        <v>0</v>
      </c>
      <c r="E148" s="61"/>
      <c r="F148" s="60"/>
      <c r="G148" s="60"/>
      <c r="H148" s="62"/>
      <c r="I148" s="61"/>
      <c r="J148" s="60"/>
      <c r="K148" s="62"/>
      <c r="M148" s="2" t="b">
        <f t="shared" si="35"/>
        <v>1</v>
      </c>
    </row>
    <row r="149" spans="1:13" ht="15" x14ac:dyDescent="0.2">
      <c r="A149" s="58"/>
      <c r="B149" s="59" t="s">
        <v>51</v>
      </c>
      <c r="C149" s="120"/>
      <c r="D149" s="54">
        <f t="shared" si="38"/>
        <v>500</v>
      </c>
      <c r="E149" s="61">
        <v>250</v>
      </c>
      <c r="F149" s="60">
        <v>250</v>
      </c>
      <c r="G149" s="60"/>
      <c r="H149" s="62"/>
      <c r="I149" s="61"/>
      <c r="J149" s="60">
        <v>500</v>
      </c>
      <c r="K149" s="62"/>
      <c r="M149" s="2" t="b">
        <f t="shared" si="35"/>
        <v>1</v>
      </c>
    </row>
    <row r="150" spans="1:13" ht="15" x14ac:dyDescent="0.2">
      <c r="A150" s="58"/>
      <c r="B150" s="59" t="s">
        <v>52</v>
      </c>
      <c r="C150" s="60"/>
      <c r="D150" s="54">
        <f t="shared" si="38"/>
        <v>253</v>
      </c>
      <c r="E150" s="61">
        <v>253</v>
      </c>
      <c r="F150" s="60"/>
      <c r="G150" s="60"/>
      <c r="H150" s="62"/>
      <c r="I150" s="61"/>
      <c r="J150" s="60">
        <v>253</v>
      </c>
      <c r="K150" s="62"/>
      <c r="M150" s="2" t="b">
        <f t="shared" si="35"/>
        <v>1</v>
      </c>
    </row>
    <row r="151" spans="1:13" ht="15" x14ac:dyDescent="0.2">
      <c r="A151" s="58"/>
      <c r="B151" s="116" t="s">
        <v>54</v>
      </c>
      <c r="C151" s="60"/>
      <c r="D151" s="54">
        <f t="shared" si="38"/>
        <v>0</v>
      </c>
      <c r="E151" s="61"/>
      <c r="F151" s="60"/>
      <c r="G151" s="60"/>
      <c r="H151" s="62"/>
      <c r="I151" s="61"/>
      <c r="J151" s="60"/>
      <c r="K151" s="62"/>
      <c r="M151" s="2" t="b">
        <f t="shared" si="35"/>
        <v>1</v>
      </c>
    </row>
    <row r="152" spans="1:13" ht="15" x14ac:dyDescent="0.2">
      <c r="A152" s="64"/>
      <c r="B152" s="118" t="s">
        <v>55</v>
      </c>
      <c r="C152" s="66"/>
      <c r="D152" s="67">
        <f t="shared" si="38"/>
        <v>0</v>
      </c>
      <c r="E152" s="68"/>
      <c r="F152" s="66"/>
      <c r="G152" s="66"/>
      <c r="H152" s="69"/>
      <c r="I152" s="68"/>
      <c r="J152" s="66"/>
      <c r="K152" s="69"/>
      <c r="M152" s="2" t="b">
        <f t="shared" si="35"/>
        <v>1</v>
      </c>
    </row>
    <row r="153" spans="1:13" ht="15" x14ac:dyDescent="0.2">
      <c r="A153" s="40">
        <v>19</v>
      </c>
      <c r="B153" s="117" t="s">
        <v>108</v>
      </c>
      <c r="C153" s="46">
        <f>C154</f>
        <v>0</v>
      </c>
      <c r="D153" s="79">
        <f t="shared" ref="D153" si="62">SUM(E153:H153)</f>
        <v>0.2</v>
      </c>
      <c r="E153" s="48">
        <f t="shared" ref="E153:K155" si="63">E154</f>
        <v>0.2</v>
      </c>
      <c r="F153" s="46">
        <f t="shared" si="63"/>
        <v>0</v>
      </c>
      <c r="G153" s="46">
        <f t="shared" si="63"/>
        <v>0</v>
      </c>
      <c r="H153" s="49">
        <f t="shared" si="63"/>
        <v>0</v>
      </c>
      <c r="I153" s="48">
        <f t="shared" si="63"/>
        <v>0</v>
      </c>
      <c r="J153" s="46">
        <f t="shared" si="63"/>
        <v>0</v>
      </c>
      <c r="K153" s="49">
        <f t="shared" si="63"/>
        <v>0.2</v>
      </c>
      <c r="M153" s="197" t="b">
        <f t="shared" ref="M153:M154" si="64">IF((E153+F153+G153+H153)=(I153+J153+K153),TRUE,FALSE)</f>
        <v>1</v>
      </c>
    </row>
    <row r="154" spans="1:13" ht="15" x14ac:dyDescent="0.2">
      <c r="A154" s="64"/>
      <c r="B154" s="118" t="s">
        <v>52</v>
      </c>
      <c r="C154" s="66"/>
      <c r="D154" s="67">
        <f>SUM(E154:H154)</f>
        <v>0.2</v>
      </c>
      <c r="E154" s="68">
        <v>0.2</v>
      </c>
      <c r="F154" s="66"/>
      <c r="G154" s="66"/>
      <c r="H154" s="69"/>
      <c r="I154" s="68"/>
      <c r="J154" s="66"/>
      <c r="K154" s="69">
        <v>0.2</v>
      </c>
      <c r="M154" s="197" t="b">
        <f t="shared" si="64"/>
        <v>1</v>
      </c>
    </row>
    <row r="155" spans="1:13" ht="15" x14ac:dyDescent="0.2">
      <c r="A155" s="40">
        <v>19</v>
      </c>
      <c r="B155" s="117" t="s">
        <v>107</v>
      </c>
      <c r="C155" s="46">
        <f>C156</f>
        <v>0</v>
      </c>
      <c r="D155" s="79">
        <f t="shared" ref="D155" si="65">SUM(E155:H155)</f>
        <v>0.5</v>
      </c>
      <c r="E155" s="48">
        <f t="shared" si="63"/>
        <v>0.5</v>
      </c>
      <c r="F155" s="46">
        <f t="shared" si="63"/>
        <v>0</v>
      </c>
      <c r="G155" s="46">
        <f t="shared" si="63"/>
        <v>0</v>
      </c>
      <c r="H155" s="49">
        <f t="shared" si="63"/>
        <v>0</v>
      </c>
      <c r="I155" s="48">
        <f t="shared" si="63"/>
        <v>0</v>
      </c>
      <c r="J155" s="46">
        <f t="shared" si="63"/>
        <v>0</v>
      </c>
      <c r="K155" s="49">
        <f t="shared" si="63"/>
        <v>0.5</v>
      </c>
      <c r="M155" s="197" t="b">
        <f t="shared" ref="M155:M156" si="66">IF((E155+F155+G155+H155)=(I155+J155+K155),TRUE,FALSE)</f>
        <v>1</v>
      </c>
    </row>
    <row r="156" spans="1:13" ht="15" x14ac:dyDescent="0.2">
      <c r="A156" s="64"/>
      <c r="B156" s="118" t="s">
        <v>52</v>
      </c>
      <c r="C156" s="66"/>
      <c r="D156" s="67">
        <f>SUM(E156:H156)</f>
        <v>0.5</v>
      </c>
      <c r="E156" s="68">
        <v>0.5</v>
      </c>
      <c r="F156" s="66"/>
      <c r="G156" s="66"/>
      <c r="H156" s="69"/>
      <c r="I156" s="68"/>
      <c r="J156" s="66"/>
      <c r="K156" s="69">
        <v>0.5</v>
      </c>
      <c r="M156" s="197" t="b">
        <f t="shared" si="66"/>
        <v>1</v>
      </c>
    </row>
    <row r="157" spans="1:13" s="2" customFormat="1" ht="15" x14ac:dyDescent="0.2">
      <c r="A157" s="40">
        <v>15</v>
      </c>
      <c r="B157" s="117" t="s">
        <v>74</v>
      </c>
      <c r="C157" s="46">
        <f>SUM(C158:C158)</f>
        <v>0</v>
      </c>
      <c r="D157" s="79">
        <f t="shared" si="38"/>
        <v>1</v>
      </c>
      <c r="E157" s="48">
        <f t="shared" ref="E157:K157" si="67">SUM(E158:E158)</f>
        <v>1</v>
      </c>
      <c r="F157" s="46">
        <f t="shared" si="67"/>
        <v>0</v>
      </c>
      <c r="G157" s="46">
        <f t="shared" si="67"/>
        <v>0</v>
      </c>
      <c r="H157" s="49">
        <f t="shared" si="67"/>
        <v>0</v>
      </c>
      <c r="I157" s="48">
        <f t="shared" si="67"/>
        <v>0</v>
      </c>
      <c r="J157" s="46">
        <f t="shared" si="67"/>
        <v>1</v>
      </c>
      <c r="K157" s="49">
        <f t="shared" si="67"/>
        <v>0</v>
      </c>
      <c r="M157" s="2" t="b">
        <f t="shared" ref="M157:M229" si="68">IF((E157+F157+G157+H157)=(I157+J157+K157),TRUE,FALSE)</f>
        <v>1</v>
      </c>
    </row>
    <row r="158" spans="1:13" ht="15" x14ac:dyDescent="0.2">
      <c r="A158" s="58"/>
      <c r="B158" s="59" t="s">
        <v>50</v>
      </c>
      <c r="C158" s="60"/>
      <c r="D158" s="54">
        <f t="shared" si="38"/>
        <v>1</v>
      </c>
      <c r="E158" s="61">
        <v>1</v>
      </c>
      <c r="F158" s="60"/>
      <c r="G158" s="60"/>
      <c r="H158" s="62"/>
      <c r="I158" s="61"/>
      <c r="J158" s="60">
        <v>1</v>
      </c>
      <c r="K158" s="62"/>
      <c r="M158" s="2" t="b">
        <f t="shared" si="68"/>
        <v>1</v>
      </c>
    </row>
    <row r="159" spans="1:13" s="2" customFormat="1" ht="15" x14ac:dyDescent="0.2">
      <c r="A159" s="40">
        <v>16</v>
      </c>
      <c r="B159" s="117" t="s">
        <v>62</v>
      </c>
      <c r="C159" s="46">
        <f t="shared" ref="C159:K159" si="69">SUM(C160:C161)</f>
        <v>0</v>
      </c>
      <c r="D159" s="79">
        <f t="shared" si="69"/>
        <v>12</v>
      </c>
      <c r="E159" s="48">
        <f t="shared" si="69"/>
        <v>12</v>
      </c>
      <c r="F159" s="46">
        <f t="shared" si="69"/>
        <v>0</v>
      </c>
      <c r="G159" s="46">
        <f t="shared" si="69"/>
        <v>0</v>
      </c>
      <c r="H159" s="49">
        <f t="shared" si="69"/>
        <v>0</v>
      </c>
      <c r="I159" s="48">
        <f t="shared" si="69"/>
        <v>0</v>
      </c>
      <c r="J159" s="46">
        <f t="shared" si="69"/>
        <v>12</v>
      </c>
      <c r="K159" s="49">
        <f t="shared" si="69"/>
        <v>0</v>
      </c>
      <c r="M159" s="2" t="b">
        <f t="shared" si="68"/>
        <v>1</v>
      </c>
    </row>
    <row r="160" spans="1:13" ht="15" x14ac:dyDescent="0.2">
      <c r="A160" s="58"/>
      <c r="B160" s="59" t="s">
        <v>52</v>
      </c>
      <c r="C160" s="60"/>
      <c r="D160" s="54">
        <f>SUM(E160:H160)</f>
        <v>12</v>
      </c>
      <c r="E160" s="61">
        <v>12</v>
      </c>
      <c r="F160" s="60"/>
      <c r="G160" s="60"/>
      <c r="H160" s="62"/>
      <c r="I160" s="61"/>
      <c r="J160" s="60">
        <v>12</v>
      </c>
      <c r="K160" s="62"/>
      <c r="M160" s="2" t="b">
        <f t="shared" si="68"/>
        <v>1</v>
      </c>
    </row>
    <row r="161" spans="1:13" ht="15" x14ac:dyDescent="0.2">
      <c r="A161" s="51"/>
      <c r="B161" s="119" t="s">
        <v>55</v>
      </c>
      <c r="C161" s="53"/>
      <c r="D161" s="85">
        <f>SUM(E161:H161)</f>
        <v>0</v>
      </c>
      <c r="E161" s="55"/>
      <c r="F161" s="53"/>
      <c r="G161" s="53"/>
      <c r="H161" s="56"/>
      <c r="I161" s="55"/>
      <c r="J161" s="53"/>
      <c r="K161" s="56"/>
      <c r="M161" s="2" t="b">
        <f t="shared" si="68"/>
        <v>1</v>
      </c>
    </row>
    <row r="162" spans="1:13" ht="15" x14ac:dyDescent="0.2">
      <c r="A162" s="40">
        <v>17</v>
      </c>
      <c r="B162" s="117" t="s">
        <v>22</v>
      </c>
      <c r="C162" s="46">
        <f>SUM(C163:C165)</f>
        <v>0</v>
      </c>
      <c r="D162" s="79">
        <f t="shared" ref="D162:D169" si="70">SUM(E162:H162)</f>
        <v>385</v>
      </c>
      <c r="E162" s="48">
        <f t="shared" ref="E162:K162" si="71">SUM(E163:E165)</f>
        <v>385</v>
      </c>
      <c r="F162" s="46">
        <f t="shared" si="71"/>
        <v>0</v>
      </c>
      <c r="G162" s="46">
        <f t="shared" si="71"/>
        <v>0</v>
      </c>
      <c r="H162" s="49">
        <f t="shared" si="71"/>
        <v>0</v>
      </c>
      <c r="I162" s="48">
        <f t="shared" si="71"/>
        <v>0</v>
      </c>
      <c r="J162" s="46">
        <f t="shared" si="71"/>
        <v>385</v>
      </c>
      <c r="K162" s="49">
        <f t="shared" si="71"/>
        <v>0</v>
      </c>
      <c r="M162" s="2" t="b">
        <f t="shared" si="68"/>
        <v>1</v>
      </c>
    </row>
    <row r="163" spans="1:13" ht="15" x14ac:dyDescent="0.2">
      <c r="A163" s="58"/>
      <c r="B163" s="59" t="s">
        <v>49</v>
      </c>
      <c r="C163" s="60"/>
      <c r="D163" s="54">
        <f t="shared" si="70"/>
        <v>10</v>
      </c>
      <c r="E163" s="61">
        <v>10</v>
      </c>
      <c r="F163" s="60"/>
      <c r="G163" s="60"/>
      <c r="H163" s="62"/>
      <c r="I163" s="61"/>
      <c r="J163" s="60">
        <v>10</v>
      </c>
      <c r="K163" s="62"/>
      <c r="M163" s="2" t="b">
        <f t="shared" si="68"/>
        <v>1</v>
      </c>
    </row>
    <row r="164" spans="1:13" ht="15" x14ac:dyDescent="0.2">
      <c r="A164" s="58"/>
      <c r="B164" s="59" t="s">
        <v>50</v>
      </c>
      <c r="C164" s="60"/>
      <c r="D164" s="54">
        <f t="shared" si="70"/>
        <v>10</v>
      </c>
      <c r="E164" s="61">
        <v>10</v>
      </c>
      <c r="F164" s="60"/>
      <c r="G164" s="60"/>
      <c r="H164" s="62"/>
      <c r="I164" s="61"/>
      <c r="J164" s="60">
        <v>10</v>
      </c>
      <c r="K164" s="62"/>
      <c r="M164" s="2" t="b">
        <f t="shared" si="68"/>
        <v>1</v>
      </c>
    </row>
    <row r="165" spans="1:13" ht="15" x14ac:dyDescent="0.2">
      <c r="A165" s="58"/>
      <c r="B165" s="59" t="s">
        <v>52</v>
      </c>
      <c r="C165" s="60"/>
      <c r="D165" s="54">
        <f t="shared" si="70"/>
        <v>365</v>
      </c>
      <c r="E165" s="61">
        <v>365</v>
      </c>
      <c r="F165" s="60"/>
      <c r="G165" s="60"/>
      <c r="H165" s="62"/>
      <c r="I165" s="61"/>
      <c r="J165" s="60">
        <v>365</v>
      </c>
      <c r="K165" s="62"/>
      <c r="M165" s="2" t="b">
        <f t="shared" si="68"/>
        <v>1</v>
      </c>
    </row>
    <row r="166" spans="1:13" s="2" customFormat="1" ht="15" x14ac:dyDescent="0.2">
      <c r="A166" s="40">
        <v>18</v>
      </c>
      <c r="B166" s="117" t="s">
        <v>61</v>
      </c>
      <c r="C166" s="46">
        <f>SUM(C167:C168)</f>
        <v>0</v>
      </c>
      <c r="D166" s="79">
        <f t="shared" si="70"/>
        <v>1.9</v>
      </c>
      <c r="E166" s="48">
        <f t="shared" ref="E166:K166" si="72">SUM(E167:E168)</f>
        <v>1.9</v>
      </c>
      <c r="F166" s="46">
        <f t="shared" si="72"/>
        <v>0</v>
      </c>
      <c r="G166" s="46">
        <f t="shared" si="72"/>
        <v>0</v>
      </c>
      <c r="H166" s="49">
        <f t="shared" si="72"/>
        <v>0</v>
      </c>
      <c r="I166" s="48">
        <f t="shared" si="72"/>
        <v>0</v>
      </c>
      <c r="J166" s="46">
        <f t="shared" si="72"/>
        <v>1.9</v>
      </c>
      <c r="K166" s="49">
        <f t="shared" si="72"/>
        <v>0</v>
      </c>
      <c r="M166" s="2" t="b">
        <f t="shared" si="68"/>
        <v>1</v>
      </c>
    </row>
    <row r="167" spans="1:13" ht="15" x14ac:dyDescent="0.2">
      <c r="A167" s="90"/>
      <c r="B167" s="121" t="s">
        <v>54</v>
      </c>
      <c r="C167" s="92"/>
      <c r="D167" s="93">
        <f t="shared" si="70"/>
        <v>0.9</v>
      </c>
      <c r="E167" s="94">
        <v>0.9</v>
      </c>
      <c r="F167" s="92"/>
      <c r="G167" s="92"/>
      <c r="H167" s="95"/>
      <c r="I167" s="94"/>
      <c r="J167" s="92">
        <v>0.9</v>
      </c>
      <c r="K167" s="95"/>
      <c r="M167" s="2" t="b">
        <f t="shared" si="68"/>
        <v>1</v>
      </c>
    </row>
    <row r="168" spans="1:13" ht="15" x14ac:dyDescent="0.2">
      <c r="A168" s="90"/>
      <c r="B168" s="121" t="s">
        <v>52</v>
      </c>
      <c r="C168" s="92"/>
      <c r="D168" s="93">
        <f t="shared" si="70"/>
        <v>1</v>
      </c>
      <c r="E168" s="94">
        <v>1</v>
      </c>
      <c r="F168" s="92"/>
      <c r="G168" s="92"/>
      <c r="H168" s="95"/>
      <c r="I168" s="94"/>
      <c r="J168" s="92">
        <v>1</v>
      </c>
      <c r="K168" s="95"/>
      <c r="M168" s="2" t="b">
        <f t="shared" si="68"/>
        <v>1</v>
      </c>
    </row>
    <row r="169" spans="1:13" ht="15" x14ac:dyDescent="0.2">
      <c r="A169" s="40">
        <v>19</v>
      </c>
      <c r="B169" s="117" t="s">
        <v>85</v>
      </c>
      <c r="C169" s="46">
        <f>C170</f>
        <v>0</v>
      </c>
      <c r="D169" s="79">
        <f t="shared" si="70"/>
        <v>0.3</v>
      </c>
      <c r="E169" s="48">
        <f t="shared" ref="E169:K169" si="73">E170</f>
        <v>0.3</v>
      </c>
      <c r="F169" s="46">
        <f t="shared" si="73"/>
        <v>0</v>
      </c>
      <c r="G169" s="46">
        <f t="shared" si="73"/>
        <v>0</v>
      </c>
      <c r="H169" s="49">
        <f t="shared" si="73"/>
        <v>0</v>
      </c>
      <c r="I169" s="48">
        <f t="shared" si="73"/>
        <v>0</v>
      </c>
      <c r="J169" s="46">
        <f t="shared" si="73"/>
        <v>0</v>
      </c>
      <c r="K169" s="49">
        <f t="shared" si="73"/>
        <v>0.3</v>
      </c>
      <c r="M169" s="2" t="b">
        <f t="shared" si="68"/>
        <v>1</v>
      </c>
    </row>
    <row r="170" spans="1:13" ht="15" x14ac:dyDescent="0.2">
      <c r="A170" s="64"/>
      <c r="B170" s="118" t="s">
        <v>52</v>
      </c>
      <c r="C170" s="66"/>
      <c r="D170" s="67">
        <f>SUM(E170:H170)</f>
        <v>0.3</v>
      </c>
      <c r="E170" s="68">
        <v>0.3</v>
      </c>
      <c r="F170" s="66"/>
      <c r="G170" s="66"/>
      <c r="H170" s="69"/>
      <c r="I170" s="68"/>
      <c r="J170" s="66"/>
      <c r="K170" s="69">
        <v>0.3</v>
      </c>
      <c r="M170" s="2" t="b">
        <f t="shared" si="68"/>
        <v>1</v>
      </c>
    </row>
    <row r="171" spans="1:13" ht="15" x14ac:dyDescent="0.2">
      <c r="A171" s="40">
        <v>20</v>
      </c>
      <c r="B171" s="117" t="s">
        <v>63</v>
      </c>
      <c r="C171" s="46"/>
      <c r="D171" s="79">
        <f>SUM(E171:H171)</f>
        <v>1.8</v>
      </c>
      <c r="E171" s="48">
        <f>SUM(E172:E173)</f>
        <v>1.8</v>
      </c>
      <c r="F171" s="46">
        <f t="shared" ref="F171:K171" si="74">SUM(F172:F173)</f>
        <v>0</v>
      </c>
      <c r="G171" s="46">
        <f t="shared" si="74"/>
        <v>0</v>
      </c>
      <c r="H171" s="49">
        <f t="shared" si="74"/>
        <v>0</v>
      </c>
      <c r="I171" s="48">
        <f t="shared" si="74"/>
        <v>0</v>
      </c>
      <c r="J171" s="46">
        <f t="shared" si="74"/>
        <v>1.8</v>
      </c>
      <c r="K171" s="49">
        <f t="shared" si="74"/>
        <v>0</v>
      </c>
      <c r="M171" s="2" t="b">
        <f t="shared" si="68"/>
        <v>1</v>
      </c>
    </row>
    <row r="172" spans="1:13" ht="15" x14ac:dyDescent="0.2">
      <c r="A172" s="144"/>
      <c r="B172" s="116" t="s">
        <v>54</v>
      </c>
      <c r="C172" s="60"/>
      <c r="D172" s="54">
        <f>SUM(E172:H172)</f>
        <v>0.3</v>
      </c>
      <c r="E172" s="61">
        <v>0.3</v>
      </c>
      <c r="F172" s="60"/>
      <c r="G172" s="60"/>
      <c r="H172" s="62"/>
      <c r="I172" s="61"/>
      <c r="J172" s="60">
        <v>0.3</v>
      </c>
      <c r="K172" s="62"/>
      <c r="M172" s="2" t="b">
        <f t="shared" si="68"/>
        <v>1</v>
      </c>
    </row>
    <row r="173" spans="1:13" ht="15" x14ac:dyDescent="0.2">
      <c r="A173" s="64"/>
      <c r="B173" s="118" t="s">
        <v>52</v>
      </c>
      <c r="C173" s="66"/>
      <c r="D173" s="67">
        <f>SUM(E173:H173)</f>
        <v>1.5</v>
      </c>
      <c r="E173" s="68">
        <v>1.5</v>
      </c>
      <c r="F173" s="66"/>
      <c r="G173" s="66"/>
      <c r="H173" s="69"/>
      <c r="I173" s="68"/>
      <c r="J173" s="66">
        <v>1.5</v>
      </c>
      <c r="K173" s="69"/>
      <c r="M173" s="2" t="b">
        <f t="shared" si="68"/>
        <v>1</v>
      </c>
    </row>
    <row r="174" spans="1:13" ht="15" x14ac:dyDescent="0.2">
      <c r="A174" s="40">
        <v>21</v>
      </c>
      <c r="B174" s="122" t="s">
        <v>23</v>
      </c>
      <c r="C174" s="46">
        <f>SUM(C175:C176)</f>
        <v>0</v>
      </c>
      <c r="D174" s="79">
        <f t="shared" si="38"/>
        <v>3.5</v>
      </c>
      <c r="E174" s="48">
        <f t="shared" ref="E174:K174" si="75">SUM(E175:E176)</f>
        <v>3.5</v>
      </c>
      <c r="F174" s="46">
        <f t="shared" si="75"/>
        <v>0</v>
      </c>
      <c r="G174" s="46">
        <f t="shared" si="75"/>
        <v>0</v>
      </c>
      <c r="H174" s="49">
        <f t="shared" si="75"/>
        <v>0</v>
      </c>
      <c r="I174" s="48">
        <f t="shared" si="75"/>
        <v>0</v>
      </c>
      <c r="J174" s="46">
        <f t="shared" si="75"/>
        <v>2.5</v>
      </c>
      <c r="K174" s="49">
        <f t="shared" si="75"/>
        <v>1</v>
      </c>
      <c r="M174" s="2" t="b">
        <f t="shared" si="68"/>
        <v>1</v>
      </c>
    </row>
    <row r="175" spans="1:13" ht="15" x14ac:dyDescent="0.2">
      <c r="A175" s="58"/>
      <c r="B175" s="59" t="s">
        <v>52</v>
      </c>
      <c r="C175" s="60"/>
      <c r="D175" s="54">
        <f>SUM(E175:H175)</f>
        <v>3.5</v>
      </c>
      <c r="E175" s="61">
        <v>3.5</v>
      </c>
      <c r="F175" s="60"/>
      <c r="G175" s="60"/>
      <c r="H175" s="62"/>
      <c r="I175" s="61"/>
      <c r="J175" s="60">
        <v>2.5</v>
      </c>
      <c r="K175" s="62">
        <v>1</v>
      </c>
      <c r="M175" s="2" t="b">
        <f t="shared" si="68"/>
        <v>1</v>
      </c>
    </row>
    <row r="176" spans="1:13" ht="15" x14ac:dyDescent="0.2">
      <c r="A176" s="64"/>
      <c r="B176" s="118" t="s">
        <v>54</v>
      </c>
      <c r="C176" s="66"/>
      <c r="D176" s="67">
        <f t="shared" si="38"/>
        <v>0</v>
      </c>
      <c r="E176" s="68"/>
      <c r="F176" s="66"/>
      <c r="G176" s="66"/>
      <c r="H176" s="69"/>
      <c r="I176" s="68"/>
      <c r="J176" s="66"/>
      <c r="K176" s="69"/>
      <c r="M176" s="2" t="b">
        <f t="shared" si="68"/>
        <v>1</v>
      </c>
    </row>
    <row r="177" spans="1:13" s="2" customFormat="1" ht="15" x14ac:dyDescent="0.2">
      <c r="A177" s="40">
        <v>22</v>
      </c>
      <c r="B177" s="122" t="s">
        <v>24</v>
      </c>
      <c r="C177" s="46">
        <f>SUM(C178)</f>
        <v>0</v>
      </c>
      <c r="D177" s="79">
        <f t="shared" si="38"/>
        <v>9</v>
      </c>
      <c r="E177" s="48">
        <f t="shared" ref="E177:K177" si="76">SUM(E178)</f>
        <v>9</v>
      </c>
      <c r="F177" s="46">
        <f t="shared" si="76"/>
        <v>0</v>
      </c>
      <c r="G177" s="46">
        <f t="shared" si="76"/>
        <v>0</v>
      </c>
      <c r="H177" s="49">
        <f t="shared" si="76"/>
        <v>0</v>
      </c>
      <c r="I177" s="48">
        <f t="shared" si="76"/>
        <v>0</v>
      </c>
      <c r="J177" s="46">
        <f t="shared" si="76"/>
        <v>8</v>
      </c>
      <c r="K177" s="49">
        <f t="shared" si="76"/>
        <v>1</v>
      </c>
      <c r="M177" s="2" t="b">
        <f t="shared" si="68"/>
        <v>1</v>
      </c>
    </row>
    <row r="178" spans="1:13" ht="15" x14ac:dyDescent="0.2">
      <c r="A178" s="64"/>
      <c r="B178" s="65" t="s">
        <v>52</v>
      </c>
      <c r="C178" s="66"/>
      <c r="D178" s="67">
        <f>SUM(E178:H178)</f>
        <v>9</v>
      </c>
      <c r="E178" s="68">
        <v>9</v>
      </c>
      <c r="F178" s="66"/>
      <c r="G178" s="66"/>
      <c r="H178" s="69"/>
      <c r="I178" s="68"/>
      <c r="J178" s="66">
        <v>8</v>
      </c>
      <c r="K178" s="69">
        <v>1</v>
      </c>
      <c r="M178" s="2" t="b">
        <f t="shared" si="68"/>
        <v>1</v>
      </c>
    </row>
    <row r="179" spans="1:13" s="2" customFormat="1" ht="15" x14ac:dyDescent="0.2">
      <c r="A179" s="40">
        <v>23</v>
      </c>
      <c r="B179" s="117" t="s">
        <v>25</v>
      </c>
      <c r="C179" s="46">
        <f>SUM(C180:C185)</f>
        <v>0</v>
      </c>
      <c r="D179" s="79">
        <f t="shared" si="38"/>
        <v>228.1</v>
      </c>
      <c r="E179" s="48">
        <f t="shared" ref="E179:K179" si="77">SUM(E180:E185)</f>
        <v>228.1</v>
      </c>
      <c r="F179" s="46">
        <f t="shared" si="77"/>
        <v>0</v>
      </c>
      <c r="G179" s="46">
        <f t="shared" si="77"/>
        <v>0</v>
      </c>
      <c r="H179" s="49">
        <f t="shared" si="77"/>
        <v>0</v>
      </c>
      <c r="I179" s="48">
        <f t="shared" si="77"/>
        <v>0</v>
      </c>
      <c r="J179" s="46">
        <f t="shared" si="77"/>
        <v>228.1</v>
      </c>
      <c r="K179" s="49">
        <f t="shared" si="77"/>
        <v>0</v>
      </c>
      <c r="M179" s="2" t="b">
        <f t="shared" si="68"/>
        <v>1</v>
      </c>
    </row>
    <row r="180" spans="1:13" ht="15" x14ac:dyDescent="0.2">
      <c r="A180" s="58"/>
      <c r="B180" s="59" t="s">
        <v>49</v>
      </c>
      <c r="C180" s="60"/>
      <c r="D180" s="54">
        <f t="shared" si="38"/>
        <v>3</v>
      </c>
      <c r="E180" s="61">
        <v>3</v>
      </c>
      <c r="F180" s="60"/>
      <c r="G180" s="60"/>
      <c r="H180" s="62"/>
      <c r="I180" s="61"/>
      <c r="J180" s="60">
        <v>3</v>
      </c>
      <c r="K180" s="62"/>
      <c r="M180" s="2" t="b">
        <f t="shared" si="68"/>
        <v>1</v>
      </c>
    </row>
    <row r="181" spans="1:13" ht="15" x14ac:dyDescent="0.2">
      <c r="A181" s="58"/>
      <c r="B181" s="59" t="s">
        <v>51</v>
      </c>
      <c r="C181" s="60"/>
      <c r="D181" s="54">
        <f t="shared" si="38"/>
        <v>76</v>
      </c>
      <c r="E181" s="61">
        <v>76</v>
      </c>
      <c r="F181" s="60"/>
      <c r="G181" s="60"/>
      <c r="H181" s="62"/>
      <c r="I181" s="61"/>
      <c r="J181" s="60">
        <v>76</v>
      </c>
      <c r="K181" s="62"/>
      <c r="M181" s="2" t="b">
        <f t="shared" si="68"/>
        <v>1</v>
      </c>
    </row>
    <row r="182" spans="1:13" ht="15" x14ac:dyDescent="0.2">
      <c r="A182" s="58"/>
      <c r="B182" s="59" t="s">
        <v>50</v>
      </c>
      <c r="C182" s="60"/>
      <c r="D182" s="54">
        <f t="shared" si="38"/>
        <v>95</v>
      </c>
      <c r="E182" s="61">
        <v>95</v>
      </c>
      <c r="F182" s="60"/>
      <c r="G182" s="60"/>
      <c r="H182" s="62"/>
      <c r="I182" s="61"/>
      <c r="J182" s="60">
        <v>95</v>
      </c>
      <c r="K182" s="62"/>
      <c r="M182" s="2" t="b">
        <f t="shared" si="68"/>
        <v>1</v>
      </c>
    </row>
    <row r="183" spans="1:13" ht="15" x14ac:dyDescent="0.2">
      <c r="A183" s="58"/>
      <c r="B183" s="59" t="s">
        <v>52</v>
      </c>
      <c r="C183" s="60"/>
      <c r="D183" s="54">
        <f t="shared" si="38"/>
        <v>28.5</v>
      </c>
      <c r="E183" s="61">
        <v>28.5</v>
      </c>
      <c r="F183" s="60"/>
      <c r="G183" s="60"/>
      <c r="H183" s="62"/>
      <c r="I183" s="61"/>
      <c r="J183" s="60">
        <v>28.5</v>
      </c>
      <c r="K183" s="62"/>
      <c r="M183" s="2" t="b">
        <f t="shared" si="68"/>
        <v>1</v>
      </c>
    </row>
    <row r="184" spans="1:13" ht="15" x14ac:dyDescent="0.2">
      <c r="A184" s="58"/>
      <c r="B184" s="116" t="s">
        <v>54</v>
      </c>
      <c r="C184" s="60"/>
      <c r="D184" s="54">
        <f t="shared" si="38"/>
        <v>25.6</v>
      </c>
      <c r="E184" s="61">
        <v>25.6</v>
      </c>
      <c r="F184" s="60"/>
      <c r="G184" s="60"/>
      <c r="H184" s="62"/>
      <c r="I184" s="61"/>
      <c r="J184" s="60">
        <v>25.6</v>
      </c>
      <c r="K184" s="62"/>
      <c r="M184" s="2" t="b">
        <f t="shared" si="68"/>
        <v>1</v>
      </c>
    </row>
    <row r="185" spans="1:13" ht="15" x14ac:dyDescent="0.2">
      <c r="A185" s="64"/>
      <c r="B185" s="118" t="s">
        <v>55</v>
      </c>
      <c r="C185" s="66"/>
      <c r="D185" s="67">
        <f t="shared" si="38"/>
        <v>0</v>
      </c>
      <c r="E185" s="68"/>
      <c r="F185" s="66"/>
      <c r="G185" s="66"/>
      <c r="H185" s="69"/>
      <c r="I185" s="68"/>
      <c r="J185" s="66"/>
      <c r="K185" s="69"/>
      <c r="M185" s="2" t="b">
        <f t="shared" si="68"/>
        <v>1</v>
      </c>
    </row>
    <row r="186" spans="1:13" ht="15" x14ac:dyDescent="0.2">
      <c r="A186" s="40">
        <v>24</v>
      </c>
      <c r="B186" s="117" t="s">
        <v>96</v>
      </c>
      <c r="C186" s="41"/>
      <c r="D186" s="79">
        <f t="shared" si="38"/>
        <v>0.2</v>
      </c>
      <c r="E186" s="48">
        <f>SUM(E187)</f>
        <v>0.2</v>
      </c>
      <c r="F186" s="46">
        <f t="shared" ref="F186:K186" si="78">SUM(F187)</f>
        <v>0</v>
      </c>
      <c r="G186" s="46">
        <f t="shared" si="78"/>
        <v>0</v>
      </c>
      <c r="H186" s="49">
        <f t="shared" si="78"/>
        <v>0</v>
      </c>
      <c r="I186" s="48">
        <f t="shared" si="78"/>
        <v>0</v>
      </c>
      <c r="J186" s="46">
        <f t="shared" si="78"/>
        <v>0.2</v>
      </c>
      <c r="K186" s="49">
        <f t="shared" si="78"/>
        <v>0</v>
      </c>
      <c r="M186" s="2" t="b">
        <f t="shared" si="68"/>
        <v>1</v>
      </c>
    </row>
    <row r="187" spans="1:13" ht="15" x14ac:dyDescent="0.2">
      <c r="A187" s="64"/>
      <c r="B187" s="118" t="s">
        <v>54</v>
      </c>
      <c r="C187" s="66"/>
      <c r="D187" s="67">
        <f t="shared" si="38"/>
        <v>0.2</v>
      </c>
      <c r="E187" s="68">
        <v>0.2</v>
      </c>
      <c r="F187" s="66"/>
      <c r="G187" s="66"/>
      <c r="H187" s="69"/>
      <c r="I187" s="68"/>
      <c r="J187" s="66">
        <v>0.2</v>
      </c>
      <c r="K187" s="69"/>
      <c r="M187" s="2" t="b">
        <f t="shared" si="68"/>
        <v>1</v>
      </c>
    </row>
    <row r="188" spans="1:13" ht="15" x14ac:dyDescent="0.2">
      <c r="A188" s="83">
        <v>25</v>
      </c>
      <c r="B188" s="117" t="s">
        <v>97</v>
      </c>
      <c r="C188" s="41"/>
      <c r="D188" s="79">
        <f>SUM(E188:H188)</f>
        <v>0.2</v>
      </c>
      <c r="E188" s="48">
        <f t="shared" ref="E188:K188" si="79">SUM(E189)</f>
        <v>0.2</v>
      </c>
      <c r="F188" s="46">
        <f t="shared" si="79"/>
        <v>0</v>
      </c>
      <c r="G188" s="46">
        <f t="shared" si="79"/>
        <v>0</v>
      </c>
      <c r="H188" s="49">
        <f t="shared" si="79"/>
        <v>0</v>
      </c>
      <c r="I188" s="48">
        <f t="shared" si="79"/>
        <v>0</v>
      </c>
      <c r="J188" s="46">
        <f t="shared" si="79"/>
        <v>0.2</v>
      </c>
      <c r="K188" s="49">
        <f t="shared" si="79"/>
        <v>0</v>
      </c>
      <c r="M188" s="2" t="b">
        <f t="shared" si="68"/>
        <v>1</v>
      </c>
    </row>
    <row r="189" spans="1:13" ht="15" x14ac:dyDescent="0.2">
      <c r="A189" s="83"/>
      <c r="B189" s="118" t="s">
        <v>54</v>
      </c>
      <c r="C189" s="66"/>
      <c r="D189" s="67">
        <f>SUM(E189:H189)</f>
        <v>0.2</v>
      </c>
      <c r="E189" s="68">
        <v>0.2</v>
      </c>
      <c r="F189" s="66"/>
      <c r="G189" s="66"/>
      <c r="H189" s="69"/>
      <c r="I189" s="68"/>
      <c r="J189" s="66">
        <v>0.2</v>
      </c>
      <c r="K189" s="69"/>
      <c r="M189" s="2" t="b">
        <f t="shared" si="68"/>
        <v>1</v>
      </c>
    </row>
    <row r="190" spans="1:13" s="2" customFormat="1" ht="15" x14ac:dyDescent="0.2">
      <c r="A190" s="40">
        <v>26</v>
      </c>
      <c r="B190" s="117" t="s">
        <v>64</v>
      </c>
      <c r="C190" s="46">
        <f>SUM(C191:C191)</f>
        <v>0</v>
      </c>
      <c r="D190" s="79">
        <f t="shared" si="38"/>
        <v>1</v>
      </c>
      <c r="E190" s="48">
        <f t="shared" ref="E190:K190" si="80">SUM(E191:E192)</f>
        <v>1</v>
      </c>
      <c r="F190" s="46">
        <f t="shared" si="80"/>
        <v>0</v>
      </c>
      <c r="G190" s="46">
        <f t="shared" si="80"/>
        <v>0</v>
      </c>
      <c r="H190" s="49">
        <f t="shared" si="80"/>
        <v>0</v>
      </c>
      <c r="I190" s="48">
        <f t="shared" si="80"/>
        <v>0</v>
      </c>
      <c r="J190" s="46">
        <f t="shared" si="80"/>
        <v>1</v>
      </c>
      <c r="K190" s="49">
        <f t="shared" si="80"/>
        <v>0</v>
      </c>
      <c r="M190" s="2" t="b">
        <f t="shared" si="68"/>
        <v>1</v>
      </c>
    </row>
    <row r="191" spans="1:13" ht="15" x14ac:dyDescent="0.2">
      <c r="A191" s="58"/>
      <c r="B191" s="116" t="s">
        <v>50</v>
      </c>
      <c r="C191" s="60"/>
      <c r="D191" s="54">
        <f t="shared" ref="D191:D197" si="81">SUM(E191:H191)</f>
        <v>1</v>
      </c>
      <c r="E191" s="61">
        <v>1</v>
      </c>
      <c r="F191" s="60"/>
      <c r="G191" s="60"/>
      <c r="H191" s="62"/>
      <c r="I191" s="61"/>
      <c r="J191" s="60">
        <v>1</v>
      </c>
      <c r="K191" s="62"/>
      <c r="M191" s="2" t="b">
        <f t="shared" si="68"/>
        <v>1</v>
      </c>
    </row>
    <row r="192" spans="1:13" ht="15" x14ac:dyDescent="0.2">
      <c r="A192" s="90"/>
      <c r="B192" s="121" t="s">
        <v>52</v>
      </c>
      <c r="C192" s="92"/>
      <c r="D192" s="54">
        <f t="shared" si="81"/>
        <v>0</v>
      </c>
      <c r="E192" s="94"/>
      <c r="F192" s="92"/>
      <c r="G192" s="92"/>
      <c r="H192" s="95"/>
      <c r="I192" s="94"/>
      <c r="J192" s="92"/>
      <c r="K192" s="95"/>
      <c r="M192" s="2" t="b">
        <f t="shared" si="68"/>
        <v>1</v>
      </c>
    </row>
    <row r="193" spans="1:13" ht="15" x14ac:dyDescent="0.2">
      <c r="A193" s="40">
        <v>11</v>
      </c>
      <c r="B193" s="45" t="s">
        <v>110</v>
      </c>
      <c r="C193" s="46">
        <f>SUM(C194)</f>
        <v>0</v>
      </c>
      <c r="D193" s="79">
        <f t="shared" si="81"/>
        <v>0.2</v>
      </c>
      <c r="E193" s="48">
        <f t="shared" ref="E193" si="82">SUM(E194)</f>
        <v>0.2</v>
      </c>
      <c r="F193" s="46">
        <f t="shared" ref="F193" si="83">SUM(F194)</f>
        <v>0</v>
      </c>
      <c r="G193" s="46">
        <f t="shared" ref="G193" si="84">SUM(G194)</f>
        <v>0</v>
      </c>
      <c r="H193" s="49">
        <f t="shared" ref="H193" si="85">SUM(H194)</f>
        <v>0</v>
      </c>
      <c r="I193" s="50">
        <f t="shared" ref="I193" si="86">SUM(I194)</f>
        <v>0</v>
      </c>
      <c r="J193" s="46">
        <f t="shared" ref="J193" si="87">SUM(J194)</f>
        <v>0</v>
      </c>
      <c r="K193" s="49">
        <f t="shared" ref="K193" si="88">SUM(K194)</f>
        <v>0.2</v>
      </c>
      <c r="M193" s="197" t="b">
        <f t="shared" si="68"/>
        <v>1</v>
      </c>
    </row>
    <row r="194" spans="1:13" ht="15" x14ac:dyDescent="0.2">
      <c r="A194" s="64"/>
      <c r="B194" s="65" t="s">
        <v>52</v>
      </c>
      <c r="C194" s="66"/>
      <c r="D194" s="67">
        <f t="shared" si="81"/>
        <v>0.2</v>
      </c>
      <c r="E194" s="68">
        <v>0.2</v>
      </c>
      <c r="F194" s="66"/>
      <c r="G194" s="66"/>
      <c r="H194" s="69"/>
      <c r="I194" s="70"/>
      <c r="J194" s="66"/>
      <c r="K194" s="69">
        <v>0.2</v>
      </c>
      <c r="M194" s="197" t="b">
        <f t="shared" si="68"/>
        <v>1</v>
      </c>
    </row>
    <row r="195" spans="1:13" ht="15" x14ac:dyDescent="0.2">
      <c r="A195" s="40">
        <v>11</v>
      </c>
      <c r="B195" s="45" t="s">
        <v>109</v>
      </c>
      <c r="C195" s="46">
        <f>SUM(C196)</f>
        <v>0</v>
      </c>
      <c r="D195" s="79">
        <f t="shared" si="81"/>
        <v>0.5</v>
      </c>
      <c r="E195" s="48">
        <f t="shared" ref="E195" si="89">SUM(E196)</f>
        <v>0.5</v>
      </c>
      <c r="F195" s="46">
        <f t="shared" ref="F195" si="90">SUM(F196)</f>
        <v>0</v>
      </c>
      <c r="G195" s="46">
        <f t="shared" ref="G195" si="91">SUM(G196)</f>
        <v>0</v>
      </c>
      <c r="H195" s="49">
        <f t="shared" ref="H195" si="92">SUM(H196)</f>
        <v>0</v>
      </c>
      <c r="I195" s="50">
        <f t="shared" ref="I195" si="93">SUM(I196)</f>
        <v>0</v>
      </c>
      <c r="J195" s="46">
        <f t="shared" ref="J195" si="94">SUM(J196)</f>
        <v>0</v>
      </c>
      <c r="K195" s="49">
        <f t="shared" ref="K195" si="95">SUM(K196)</f>
        <v>0.5</v>
      </c>
      <c r="M195" s="197" t="b">
        <f t="shared" si="68"/>
        <v>1</v>
      </c>
    </row>
    <row r="196" spans="1:13" ht="15" x14ac:dyDescent="0.2">
      <c r="A196" s="64"/>
      <c r="B196" s="65" t="s">
        <v>52</v>
      </c>
      <c r="C196" s="66"/>
      <c r="D196" s="67">
        <f t="shared" si="81"/>
        <v>0.5</v>
      </c>
      <c r="E196" s="68">
        <v>0.5</v>
      </c>
      <c r="F196" s="66"/>
      <c r="G196" s="66"/>
      <c r="H196" s="69"/>
      <c r="I196" s="70"/>
      <c r="J196" s="66"/>
      <c r="K196" s="69">
        <v>0.5</v>
      </c>
      <c r="M196" s="197" t="b">
        <f t="shared" si="68"/>
        <v>1</v>
      </c>
    </row>
    <row r="197" spans="1:13" s="2" customFormat="1" ht="15" x14ac:dyDescent="0.2">
      <c r="A197" s="40">
        <v>27</v>
      </c>
      <c r="B197" s="117" t="s">
        <v>26</v>
      </c>
      <c r="C197" s="46">
        <f>SUM(C198:C199)</f>
        <v>0</v>
      </c>
      <c r="D197" s="79">
        <f t="shared" si="81"/>
        <v>120</v>
      </c>
      <c r="E197" s="48">
        <f t="shared" ref="E197:K197" si="96">SUM(E198:E199)</f>
        <v>120</v>
      </c>
      <c r="F197" s="46">
        <f t="shared" si="96"/>
        <v>0</v>
      </c>
      <c r="G197" s="46">
        <f t="shared" si="96"/>
        <v>0</v>
      </c>
      <c r="H197" s="49">
        <f t="shared" si="96"/>
        <v>0</v>
      </c>
      <c r="I197" s="48">
        <f t="shared" si="96"/>
        <v>0</v>
      </c>
      <c r="J197" s="46">
        <f t="shared" si="96"/>
        <v>120</v>
      </c>
      <c r="K197" s="49">
        <f t="shared" si="96"/>
        <v>0</v>
      </c>
      <c r="M197" s="2" t="b">
        <f t="shared" si="68"/>
        <v>1</v>
      </c>
    </row>
    <row r="198" spans="1:13" ht="15" x14ac:dyDescent="0.2">
      <c r="A198" s="51"/>
      <c r="B198" s="119" t="s">
        <v>50</v>
      </c>
      <c r="C198" s="53"/>
      <c r="D198" s="85">
        <f t="shared" si="38"/>
        <v>20</v>
      </c>
      <c r="E198" s="55">
        <v>20</v>
      </c>
      <c r="F198" s="53"/>
      <c r="G198" s="53"/>
      <c r="H198" s="56"/>
      <c r="I198" s="55"/>
      <c r="J198" s="53">
        <v>20</v>
      </c>
      <c r="K198" s="56"/>
      <c r="M198" s="2" t="b">
        <f t="shared" si="68"/>
        <v>1</v>
      </c>
    </row>
    <row r="199" spans="1:13" ht="15" x14ac:dyDescent="0.2">
      <c r="A199" s="83"/>
      <c r="B199" s="123" t="s">
        <v>51</v>
      </c>
      <c r="C199" s="87"/>
      <c r="D199" s="85">
        <f t="shared" si="38"/>
        <v>100</v>
      </c>
      <c r="E199" s="86">
        <v>100</v>
      </c>
      <c r="F199" s="87"/>
      <c r="G199" s="87"/>
      <c r="H199" s="88"/>
      <c r="I199" s="86"/>
      <c r="J199" s="87">
        <v>100</v>
      </c>
      <c r="K199" s="88"/>
      <c r="M199" s="197" t="b">
        <f t="shared" si="68"/>
        <v>1</v>
      </c>
    </row>
    <row r="200" spans="1:13" s="2" customFormat="1" ht="15" x14ac:dyDescent="0.2">
      <c r="A200" s="40">
        <v>28</v>
      </c>
      <c r="B200" s="117" t="s">
        <v>65</v>
      </c>
      <c r="C200" s="46">
        <f>SUM(C201:C202)</f>
        <v>0</v>
      </c>
      <c r="D200" s="79">
        <f t="shared" si="38"/>
        <v>1.1000000000000001</v>
      </c>
      <c r="E200" s="48">
        <f t="shared" ref="E200:K200" si="97">SUM(E201:E202)</f>
        <v>1.1000000000000001</v>
      </c>
      <c r="F200" s="46">
        <f t="shared" si="97"/>
        <v>0</v>
      </c>
      <c r="G200" s="46">
        <f t="shared" si="97"/>
        <v>0</v>
      </c>
      <c r="H200" s="49">
        <f t="shared" si="97"/>
        <v>0</v>
      </c>
      <c r="I200" s="48">
        <f t="shared" si="97"/>
        <v>0</v>
      </c>
      <c r="J200" s="46">
        <f t="shared" si="97"/>
        <v>1.1000000000000001</v>
      </c>
      <c r="K200" s="49">
        <f t="shared" si="97"/>
        <v>0</v>
      </c>
      <c r="M200" s="2" t="b">
        <f t="shared" si="68"/>
        <v>1</v>
      </c>
    </row>
    <row r="201" spans="1:13" ht="15" x14ac:dyDescent="0.2">
      <c r="A201" s="58"/>
      <c r="B201" s="59" t="s">
        <v>52</v>
      </c>
      <c r="C201" s="60"/>
      <c r="D201" s="54">
        <f t="shared" si="38"/>
        <v>0.7</v>
      </c>
      <c r="E201" s="61">
        <v>0.7</v>
      </c>
      <c r="F201" s="60"/>
      <c r="G201" s="60"/>
      <c r="H201" s="62"/>
      <c r="I201" s="61"/>
      <c r="J201" s="60">
        <v>0.7</v>
      </c>
      <c r="K201" s="62"/>
      <c r="M201" s="2" t="b">
        <f t="shared" si="68"/>
        <v>1</v>
      </c>
    </row>
    <row r="202" spans="1:13" ht="15" x14ac:dyDescent="0.2">
      <c r="A202" s="64"/>
      <c r="B202" s="118" t="s">
        <v>54</v>
      </c>
      <c r="C202" s="66"/>
      <c r="D202" s="67">
        <f t="shared" si="38"/>
        <v>0.4</v>
      </c>
      <c r="E202" s="68">
        <v>0.4</v>
      </c>
      <c r="F202" s="66"/>
      <c r="G202" s="66"/>
      <c r="H202" s="69"/>
      <c r="I202" s="68"/>
      <c r="J202" s="66">
        <v>0.4</v>
      </c>
      <c r="K202" s="69"/>
      <c r="M202" s="2" t="b">
        <f t="shared" si="68"/>
        <v>1</v>
      </c>
    </row>
    <row r="203" spans="1:13" s="2" customFormat="1" ht="15" x14ac:dyDescent="0.2">
      <c r="A203" s="40">
        <v>29</v>
      </c>
      <c r="B203" s="117" t="s">
        <v>66</v>
      </c>
      <c r="C203" s="46">
        <f>SUM(C204)</f>
        <v>1</v>
      </c>
      <c r="D203" s="79">
        <f>SUM(E203:H203)</f>
        <v>0</v>
      </c>
      <c r="E203" s="48">
        <f t="shared" ref="E203:K203" si="98">SUM(E204)</f>
        <v>0</v>
      </c>
      <c r="F203" s="46">
        <f t="shared" si="98"/>
        <v>0</v>
      </c>
      <c r="G203" s="46">
        <f t="shared" si="98"/>
        <v>0</v>
      </c>
      <c r="H203" s="49">
        <f t="shared" si="98"/>
        <v>0</v>
      </c>
      <c r="I203" s="48">
        <f t="shared" si="98"/>
        <v>0</v>
      </c>
      <c r="J203" s="46">
        <f t="shared" si="98"/>
        <v>0</v>
      </c>
      <c r="K203" s="49">
        <f t="shared" si="98"/>
        <v>0</v>
      </c>
      <c r="M203" s="2" t="b">
        <f t="shared" si="68"/>
        <v>1</v>
      </c>
    </row>
    <row r="204" spans="1:13" ht="15" x14ac:dyDescent="0.2">
      <c r="A204" s="64"/>
      <c r="B204" s="118" t="s">
        <v>54</v>
      </c>
      <c r="C204" s="66">
        <v>1</v>
      </c>
      <c r="D204" s="67">
        <f t="shared" si="38"/>
        <v>0</v>
      </c>
      <c r="E204" s="68"/>
      <c r="F204" s="66"/>
      <c r="G204" s="66"/>
      <c r="H204" s="69"/>
      <c r="I204" s="68"/>
      <c r="J204" s="66"/>
      <c r="K204" s="69"/>
      <c r="M204" s="2" t="b">
        <f t="shared" si="68"/>
        <v>1</v>
      </c>
    </row>
    <row r="205" spans="1:13" ht="15" x14ac:dyDescent="0.2">
      <c r="A205" s="40">
        <v>30</v>
      </c>
      <c r="B205" s="117" t="s">
        <v>88</v>
      </c>
      <c r="C205" s="46">
        <f>SUM(C206:C210)</f>
        <v>0</v>
      </c>
      <c r="D205" s="79">
        <f>SUM(D206)</f>
        <v>0.1</v>
      </c>
      <c r="E205" s="48">
        <f t="shared" ref="E205:K205" si="99">SUM(E206)</f>
        <v>0.1</v>
      </c>
      <c r="F205" s="46">
        <f t="shared" si="99"/>
        <v>0</v>
      </c>
      <c r="G205" s="46">
        <f t="shared" si="99"/>
        <v>0</v>
      </c>
      <c r="H205" s="49">
        <f t="shared" si="99"/>
        <v>0</v>
      </c>
      <c r="I205" s="48">
        <f t="shared" si="99"/>
        <v>0</v>
      </c>
      <c r="J205" s="46">
        <f t="shared" si="99"/>
        <v>0.1</v>
      </c>
      <c r="K205" s="49">
        <f t="shared" si="99"/>
        <v>0</v>
      </c>
      <c r="M205" s="2" t="b">
        <f t="shared" si="68"/>
        <v>1</v>
      </c>
    </row>
    <row r="206" spans="1:13" ht="15" x14ac:dyDescent="0.2">
      <c r="A206" s="90"/>
      <c r="B206" s="121" t="s">
        <v>54</v>
      </c>
      <c r="C206" s="92"/>
      <c r="D206" s="93">
        <f>SUM(E206:H206)</f>
        <v>0.1</v>
      </c>
      <c r="E206" s="94">
        <v>0.1</v>
      </c>
      <c r="F206" s="92"/>
      <c r="G206" s="92"/>
      <c r="H206" s="95"/>
      <c r="I206" s="94"/>
      <c r="J206" s="92">
        <v>0.1</v>
      </c>
      <c r="K206" s="95"/>
      <c r="M206" s="2" t="b">
        <f t="shared" si="68"/>
        <v>1</v>
      </c>
    </row>
    <row r="207" spans="1:13" ht="15" x14ac:dyDescent="0.2">
      <c r="A207" s="40">
        <v>31</v>
      </c>
      <c r="B207" s="117" t="s">
        <v>86</v>
      </c>
      <c r="C207" s="46">
        <f>SUM(C209:C210)</f>
        <v>0</v>
      </c>
      <c r="D207" s="79">
        <f t="shared" si="38"/>
        <v>0.4</v>
      </c>
      <c r="E207" s="48">
        <f t="shared" ref="E207:K207" si="100">SUM(E208:E210)</f>
        <v>0.4</v>
      </c>
      <c r="F207" s="46">
        <f t="shared" si="100"/>
        <v>0</v>
      </c>
      <c r="G207" s="46">
        <f t="shared" si="100"/>
        <v>0</v>
      </c>
      <c r="H207" s="49">
        <f t="shared" si="100"/>
        <v>0</v>
      </c>
      <c r="I207" s="48">
        <f t="shared" si="100"/>
        <v>0</v>
      </c>
      <c r="J207" s="46">
        <f t="shared" si="100"/>
        <v>0.4</v>
      </c>
      <c r="K207" s="49">
        <f t="shared" si="100"/>
        <v>0</v>
      </c>
      <c r="M207" s="2" t="b">
        <f t="shared" si="68"/>
        <v>1</v>
      </c>
    </row>
    <row r="208" spans="1:13" ht="15" x14ac:dyDescent="0.2">
      <c r="A208" s="58"/>
      <c r="B208" s="116" t="s">
        <v>49</v>
      </c>
      <c r="C208" s="60"/>
      <c r="D208" s="54">
        <f t="shared" si="38"/>
        <v>0.2</v>
      </c>
      <c r="E208" s="61">
        <v>0.2</v>
      </c>
      <c r="F208" s="60"/>
      <c r="G208" s="60"/>
      <c r="H208" s="62"/>
      <c r="I208" s="61"/>
      <c r="J208" s="60">
        <v>0.2</v>
      </c>
      <c r="K208" s="62"/>
      <c r="M208" s="2" t="b">
        <f t="shared" si="68"/>
        <v>1</v>
      </c>
    </row>
    <row r="209" spans="1:13" ht="15" x14ac:dyDescent="0.2">
      <c r="A209" s="83"/>
      <c r="B209" s="123" t="s">
        <v>54</v>
      </c>
      <c r="C209" s="87"/>
      <c r="D209" s="100">
        <f t="shared" si="38"/>
        <v>0</v>
      </c>
      <c r="E209" s="86"/>
      <c r="F209" s="87"/>
      <c r="G209" s="87"/>
      <c r="H209" s="88"/>
      <c r="I209" s="86"/>
      <c r="J209" s="87"/>
      <c r="K209" s="88"/>
      <c r="M209" s="2" t="b">
        <f t="shared" si="68"/>
        <v>1</v>
      </c>
    </row>
    <row r="210" spans="1:13" ht="15" x14ac:dyDescent="0.2">
      <c r="A210" s="58"/>
      <c r="B210" s="116" t="s">
        <v>52</v>
      </c>
      <c r="C210" s="60"/>
      <c r="D210" s="54">
        <f>SUM(E210:H210)</f>
        <v>0.2</v>
      </c>
      <c r="E210" s="61">
        <v>0.2</v>
      </c>
      <c r="F210" s="60"/>
      <c r="G210" s="60"/>
      <c r="H210" s="62"/>
      <c r="I210" s="61"/>
      <c r="J210" s="60">
        <v>0.2</v>
      </c>
      <c r="K210" s="62"/>
      <c r="M210" s="2" t="b">
        <f t="shared" si="68"/>
        <v>1</v>
      </c>
    </row>
    <row r="211" spans="1:13" s="2" customFormat="1" ht="15" x14ac:dyDescent="0.2">
      <c r="A211" s="40">
        <v>32</v>
      </c>
      <c r="B211" s="117" t="s">
        <v>83</v>
      </c>
      <c r="C211" s="46">
        <f>SUM(C212:C214)</f>
        <v>0</v>
      </c>
      <c r="D211" s="79">
        <f>SUM(D212:D214)</f>
        <v>0.6</v>
      </c>
      <c r="E211" s="48">
        <f t="shared" ref="E211:K211" si="101">SUM(E212:E214)</f>
        <v>0.6</v>
      </c>
      <c r="F211" s="46">
        <f t="shared" si="101"/>
        <v>0</v>
      </c>
      <c r="G211" s="46">
        <f t="shared" si="101"/>
        <v>0</v>
      </c>
      <c r="H211" s="49">
        <f t="shared" si="101"/>
        <v>0</v>
      </c>
      <c r="I211" s="48">
        <f t="shared" si="101"/>
        <v>0</v>
      </c>
      <c r="J211" s="46">
        <f t="shared" si="101"/>
        <v>0.6</v>
      </c>
      <c r="K211" s="49">
        <f t="shared" si="101"/>
        <v>0</v>
      </c>
      <c r="M211" s="2" t="b">
        <f t="shared" si="68"/>
        <v>1</v>
      </c>
    </row>
    <row r="212" spans="1:13" ht="15" x14ac:dyDescent="0.2">
      <c r="A212" s="83"/>
      <c r="B212" s="123" t="s">
        <v>52</v>
      </c>
      <c r="C212" s="87"/>
      <c r="D212" s="100">
        <f>SUM(E212:H212)</f>
        <v>0</v>
      </c>
      <c r="E212" s="86"/>
      <c r="F212" s="87"/>
      <c r="G212" s="87"/>
      <c r="H212" s="88"/>
      <c r="I212" s="86"/>
      <c r="J212" s="87"/>
      <c r="K212" s="88"/>
      <c r="M212" s="2" t="b">
        <f t="shared" si="68"/>
        <v>1</v>
      </c>
    </row>
    <row r="213" spans="1:13" ht="15" x14ac:dyDescent="0.2">
      <c r="A213" s="90"/>
      <c r="B213" s="121" t="s">
        <v>54</v>
      </c>
      <c r="C213" s="92"/>
      <c r="D213" s="93">
        <f t="shared" si="38"/>
        <v>0.6</v>
      </c>
      <c r="E213" s="94">
        <v>0.6</v>
      </c>
      <c r="F213" s="92"/>
      <c r="G213" s="92"/>
      <c r="H213" s="95"/>
      <c r="I213" s="94"/>
      <c r="J213" s="92">
        <v>0.6</v>
      </c>
      <c r="K213" s="95"/>
      <c r="M213" s="2" t="b">
        <f t="shared" si="68"/>
        <v>1</v>
      </c>
    </row>
    <row r="214" spans="1:13" ht="15" x14ac:dyDescent="0.2">
      <c r="A214" s="64"/>
      <c r="B214" s="118" t="s">
        <v>55</v>
      </c>
      <c r="C214" s="66"/>
      <c r="D214" s="67">
        <f t="shared" si="38"/>
        <v>0</v>
      </c>
      <c r="E214" s="68"/>
      <c r="F214" s="66"/>
      <c r="G214" s="66"/>
      <c r="H214" s="69"/>
      <c r="I214" s="68"/>
      <c r="J214" s="66"/>
      <c r="K214" s="69"/>
      <c r="M214" s="2" t="b">
        <f t="shared" si="68"/>
        <v>1</v>
      </c>
    </row>
    <row r="215" spans="1:13" s="2" customFormat="1" ht="15" x14ac:dyDescent="0.2">
      <c r="A215" s="40">
        <v>33</v>
      </c>
      <c r="B215" s="117" t="s">
        <v>27</v>
      </c>
      <c r="C215" s="46">
        <f>SUM(C216:C218)</f>
        <v>0</v>
      </c>
      <c r="D215" s="79">
        <f t="shared" si="38"/>
        <v>3.5</v>
      </c>
      <c r="E215" s="48">
        <f t="shared" ref="E215:K215" si="102">SUM(E216:E218)</f>
        <v>3.5</v>
      </c>
      <c r="F215" s="46">
        <f t="shared" si="102"/>
        <v>0</v>
      </c>
      <c r="G215" s="46">
        <f t="shared" si="102"/>
        <v>0</v>
      </c>
      <c r="H215" s="49">
        <f t="shared" si="102"/>
        <v>0</v>
      </c>
      <c r="I215" s="48">
        <f t="shared" si="102"/>
        <v>0</v>
      </c>
      <c r="J215" s="46">
        <f t="shared" si="102"/>
        <v>3.5</v>
      </c>
      <c r="K215" s="49">
        <f t="shared" si="102"/>
        <v>0</v>
      </c>
      <c r="M215" s="2" t="b">
        <f t="shared" si="68"/>
        <v>1</v>
      </c>
    </row>
    <row r="216" spans="1:13" ht="15" x14ac:dyDescent="0.2">
      <c r="A216" s="58"/>
      <c r="B216" s="59" t="s">
        <v>54</v>
      </c>
      <c r="C216" s="60"/>
      <c r="D216" s="54">
        <f t="shared" si="38"/>
        <v>0</v>
      </c>
      <c r="E216" s="61"/>
      <c r="F216" s="60"/>
      <c r="G216" s="60"/>
      <c r="H216" s="62"/>
      <c r="I216" s="61"/>
      <c r="J216" s="60"/>
      <c r="K216" s="62"/>
      <c r="M216" s="2" t="b">
        <f t="shared" si="68"/>
        <v>1</v>
      </c>
    </row>
    <row r="217" spans="1:13" ht="15" x14ac:dyDescent="0.2">
      <c r="A217" s="90"/>
      <c r="B217" s="97" t="s">
        <v>51</v>
      </c>
      <c r="C217" s="92"/>
      <c r="D217" s="54">
        <f t="shared" si="38"/>
        <v>3</v>
      </c>
      <c r="E217" s="94">
        <v>3</v>
      </c>
      <c r="F217" s="92"/>
      <c r="G217" s="92"/>
      <c r="H217" s="95"/>
      <c r="I217" s="94"/>
      <c r="J217" s="92">
        <v>3</v>
      </c>
      <c r="K217" s="95"/>
      <c r="M217" s="198" t="b">
        <f t="shared" si="68"/>
        <v>1</v>
      </c>
    </row>
    <row r="218" spans="1:13" ht="15" x14ac:dyDescent="0.2">
      <c r="A218" s="64"/>
      <c r="B218" s="65" t="s">
        <v>52</v>
      </c>
      <c r="C218" s="66"/>
      <c r="D218" s="67">
        <f t="shared" si="38"/>
        <v>0.5</v>
      </c>
      <c r="E218" s="68">
        <v>0.5</v>
      </c>
      <c r="F218" s="66"/>
      <c r="G218" s="66"/>
      <c r="H218" s="69"/>
      <c r="I218" s="68"/>
      <c r="J218" s="66">
        <v>0.5</v>
      </c>
      <c r="K218" s="69"/>
      <c r="M218" s="2" t="b">
        <f t="shared" si="68"/>
        <v>1</v>
      </c>
    </row>
    <row r="219" spans="1:13" s="186" customFormat="1" ht="15" x14ac:dyDescent="0.2">
      <c r="A219" s="51"/>
      <c r="B219" s="113" t="s">
        <v>101</v>
      </c>
      <c r="C219" s="101">
        <f>SUM(C220)</f>
        <v>0</v>
      </c>
      <c r="D219" s="114">
        <f t="shared" si="38"/>
        <v>0.2</v>
      </c>
      <c r="E219" s="115">
        <f t="shared" ref="E219:K219" si="103">SUM(E220)</f>
        <v>0.2</v>
      </c>
      <c r="F219" s="101">
        <f t="shared" si="103"/>
        <v>0</v>
      </c>
      <c r="G219" s="101">
        <f t="shared" si="103"/>
        <v>0</v>
      </c>
      <c r="H219" s="99">
        <f t="shared" si="103"/>
        <v>0</v>
      </c>
      <c r="I219" s="115">
        <f t="shared" si="103"/>
        <v>0</v>
      </c>
      <c r="J219" s="101">
        <f t="shared" si="103"/>
        <v>0.2</v>
      </c>
      <c r="K219" s="99">
        <f t="shared" si="103"/>
        <v>0</v>
      </c>
      <c r="M219" s="186" t="b">
        <f t="shared" si="68"/>
        <v>1</v>
      </c>
    </row>
    <row r="220" spans="1:13" ht="15" x14ac:dyDescent="0.2">
      <c r="A220" s="51"/>
      <c r="B220" s="119" t="s">
        <v>54</v>
      </c>
      <c r="C220" s="53"/>
      <c r="D220" s="85">
        <f t="shared" si="38"/>
        <v>0.2</v>
      </c>
      <c r="E220" s="55">
        <v>0.2</v>
      </c>
      <c r="F220" s="53"/>
      <c r="G220" s="53"/>
      <c r="H220" s="56"/>
      <c r="I220" s="55"/>
      <c r="J220" s="53">
        <v>0.2</v>
      </c>
      <c r="K220" s="56"/>
      <c r="M220" s="186" t="b">
        <f t="shared" si="68"/>
        <v>1</v>
      </c>
    </row>
    <row r="221" spans="1:13" s="2" customFormat="1" ht="15" x14ac:dyDescent="0.2">
      <c r="A221" s="40">
        <v>34</v>
      </c>
      <c r="B221" s="117" t="s">
        <v>28</v>
      </c>
      <c r="C221" s="46">
        <f>SUM(C222:C226)</f>
        <v>0</v>
      </c>
      <c r="D221" s="79">
        <f t="shared" si="38"/>
        <v>29</v>
      </c>
      <c r="E221" s="48">
        <f t="shared" ref="E221:K221" si="104">SUM(E222:E226)</f>
        <v>29</v>
      </c>
      <c r="F221" s="46">
        <f t="shared" si="104"/>
        <v>0</v>
      </c>
      <c r="G221" s="46">
        <f t="shared" si="104"/>
        <v>0</v>
      </c>
      <c r="H221" s="49">
        <f t="shared" si="104"/>
        <v>0</v>
      </c>
      <c r="I221" s="48">
        <f t="shared" si="104"/>
        <v>0</v>
      </c>
      <c r="J221" s="46">
        <f t="shared" si="104"/>
        <v>29</v>
      </c>
      <c r="K221" s="49">
        <f t="shared" si="104"/>
        <v>0</v>
      </c>
      <c r="M221" s="2" t="b">
        <f t="shared" si="68"/>
        <v>1</v>
      </c>
    </row>
    <row r="222" spans="1:13" ht="15" x14ac:dyDescent="0.2">
      <c r="A222" s="58"/>
      <c r="B222" s="59" t="s">
        <v>49</v>
      </c>
      <c r="C222" s="60"/>
      <c r="D222" s="54">
        <f t="shared" si="38"/>
        <v>1</v>
      </c>
      <c r="E222" s="61">
        <v>1</v>
      </c>
      <c r="F222" s="60"/>
      <c r="G222" s="60"/>
      <c r="H222" s="62"/>
      <c r="I222" s="61"/>
      <c r="J222" s="60">
        <v>1</v>
      </c>
      <c r="K222" s="62"/>
      <c r="M222" s="2" t="b">
        <f t="shared" si="68"/>
        <v>1</v>
      </c>
    </row>
    <row r="223" spans="1:13" ht="15" x14ac:dyDescent="0.2">
      <c r="A223" s="58"/>
      <c r="B223" s="59" t="s">
        <v>50</v>
      </c>
      <c r="C223" s="60"/>
      <c r="D223" s="54">
        <f t="shared" si="38"/>
        <v>3</v>
      </c>
      <c r="E223" s="61">
        <v>3</v>
      </c>
      <c r="F223" s="60"/>
      <c r="G223" s="60"/>
      <c r="H223" s="62"/>
      <c r="I223" s="61"/>
      <c r="J223" s="60">
        <v>3</v>
      </c>
      <c r="K223" s="62"/>
      <c r="M223" s="2" t="b">
        <f t="shared" si="68"/>
        <v>1</v>
      </c>
    </row>
    <row r="224" spans="1:13" ht="15" x14ac:dyDescent="0.2">
      <c r="A224" s="58"/>
      <c r="B224" s="59" t="s">
        <v>51</v>
      </c>
      <c r="C224" s="60"/>
      <c r="D224" s="54">
        <f t="shared" si="38"/>
        <v>10</v>
      </c>
      <c r="E224" s="61">
        <v>10</v>
      </c>
      <c r="F224" s="60"/>
      <c r="G224" s="60"/>
      <c r="H224" s="62"/>
      <c r="I224" s="61"/>
      <c r="J224" s="60">
        <v>10</v>
      </c>
      <c r="K224" s="62"/>
      <c r="M224" s="2" t="b">
        <f t="shared" si="68"/>
        <v>1</v>
      </c>
    </row>
    <row r="225" spans="1:16" ht="15" x14ac:dyDescent="0.2">
      <c r="A225" s="58"/>
      <c r="B225" s="59" t="s">
        <v>52</v>
      </c>
      <c r="C225" s="60"/>
      <c r="D225" s="54">
        <f t="shared" si="38"/>
        <v>15</v>
      </c>
      <c r="E225" s="61">
        <v>15</v>
      </c>
      <c r="F225" s="60"/>
      <c r="G225" s="60"/>
      <c r="H225" s="62"/>
      <c r="I225" s="61"/>
      <c r="J225" s="60">
        <v>15</v>
      </c>
      <c r="K225" s="62"/>
      <c r="M225" s="2" t="b">
        <f t="shared" si="68"/>
        <v>1</v>
      </c>
    </row>
    <row r="226" spans="1:16" ht="15" x14ac:dyDescent="0.2">
      <c r="A226" s="64"/>
      <c r="B226" s="118" t="s">
        <v>55</v>
      </c>
      <c r="C226" s="66"/>
      <c r="D226" s="67">
        <f t="shared" si="38"/>
        <v>0</v>
      </c>
      <c r="E226" s="68"/>
      <c r="F226" s="66"/>
      <c r="G226" s="66"/>
      <c r="H226" s="69"/>
      <c r="I226" s="68"/>
      <c r="J226" s="66"/>
      <c r="K226" s="69"/>
      <c r="M226" s="2" t="b">
        <f t="shared" si="68"/>
        <v>1</v>
      </c>
    </row>
    <row r="227" spans="1:16" ht="15" x14ac:dyDescent="0.2">
      <c r="A227" s="40">
        <v>35</v>
      </c>
      <c r="B227" s="117" t="s">
        <v>99</v>
      </c>
      <c r="C227" s="41">
        <f>SUM(C228)</f>
        <v>0</v>
      </c>
      <c r="D227" s="42">
        <f t="shared" si="38"/>
        <v>0.5</v>
      </c>
      <c r="E227" s="43">
        <f t="shared" ref="E227:K227" si="105">SUM(E228)</f>
        <v>0.5</v>
      </c>
      <c r="F227" s="41">
        <f t="shared" si="105"/>
        <v>0</v>
      </c>
      <c r="G227" s="41">
        <f t="shared" si="105"/>
        <v>0</v>
      </c>
      <c r="H227" s="44">
        <f t="shared" si="105"/>
        <v>0</v>
      </c>
      <c r="I227" s="43">
        <f t="shared" si="105"/>
        <v>0</v>
      </c>
      <c r="J227" s="41">
        <f t="shared" si="105"/>
        <v>0.5</v>
      </c>
      <c r="K227" s="44">
        <f t="shared" si="105"/>
        <v>0</v>
      </c>
      <c r="M227" s="2" t="b">
        <f t="shared" si="68"/>
        <v>1</v>
      </c>
    </row>
    <row r="228" spans="1:16" ht="15" x14ac:dyDescent="0.2">
      <c r="A228" s="64"/>
      <c r="B228" s="118" t="s">
        <v>52</v>
      </c>
      <c r="C228" s="66"/>
      <c r="D228" s="67">
        <f t="shared" si="38"/>
        <v>0.5</v>
      </c>
      <c r="E228" s="68">
        <v>0.5</v>
      </c>
      <c r="F228" s="66"/>
      <c r="G228" s="66"/>
      <c r="H228" s="69"/>
      <c r="I228" s="68"/>
      <c r="J228" s="66">
        <v>0.5</v>
      </c>
      <c r="K228" s="69"/>
      <c r="M228" s="2" t="b">
        <f t="shared" si="68"/>
        <v>1</v>
      </c>
    </row>
    <row r="229" spans="1:16" s="2" customFormat="1" ht="15" x14ac:dyDescent="0.2">
      <c r="A229" s="40">
        <v>36</v>
      </c>
      <c r="B229" s="117" t="s">
        <v>111</v>
      </c>
      <c r="C229" s="46">
        <f t="shared" ref="C229:K229" si="106">SUM(C230:C232)</f>
        <v>0</v>
      </c>
      <c r="D229" s="79">
        <f t="shared" si="106"/>
        <v>29.5</v>
      </c>
      <c r="E229" s="48">
        <f t="shared" si="106"/>
        <v>29.5</v>
      </c>
      <c r="F229" s="46">
        <f t="shared" si="106"/>
        <v>0</v>
      </c>
      <c r="G229" s="46">
        <f t="shared" si="106"/>
        <v>0</v>
      </c>
      <c r="H229" s="49">
        <f t="shared" si="106"/>
        <v>0</v>
      </c>
      <c r="I229" s="48">
        <f t="shared" si="106"/>
        <v>0</v>
      </c>
      <c r="J229" s="46">
        <f t="shared" si="106"/>
        <v>29.5</v>
      </c>
      <c r="K229" s="49">
        <f t="shared" si="106"/>
        <v>0</v>
      </c>
      <c r="M229" s="2" t="b">
        <f t="shared" si="68"/>
        <v>1</v>
      </c>
    </row>
    <row r="230" spans="1:16" ht="15" x14ac:dyDescent="0.2">
      <c r="A230" s="51"/>
      <c r="B230" s="119" t="s">
        <v>50</v>
      </c>
      <c r="C230" s="53"/>
      <c r="D230" s="85">
        <f>SUM(E230:H230)</f>
        <v>14.5</v>
      </c>
      <c r="E230" s="55">
        <v>14.5</v>
      </c>
      <c r="F230" s="53"/>
      <c r="G230" s="53"/>
      <c r="H230" s="56"/>
      <c r="I230" s="55"/>
      <c r="J230" s="53">
        <v>14.5</v>
      </c>
      <c r="K230" s="56"/>
      <c r="M230" s="2" t="b">
        <f t="shared" ref="M230:M237" si="107">IF((E230+F230+G230+H230)=(I230+J230+K230),TRUE,FALSE)</f>
        <v>1</v>
      </c>
    </row>
    <row r="231" spans="1:16" ht="15" x14ac:dyDescent="0.2">
      <c r="A231" s="83"/>
      <c r="B231" s="123" t="s">
        <v>51</v>
      </c>
      <c r="C231" s="87"/>
      <c r="D231" s="85">
        <f>SUM(E231:H231)</f>
        <v>13</v>
      </c>
      <c r="E231" s="86">
        <v>13</v>
      </c>
      <c r="F231" s="87"/>
      <c r="G231" s="87"/>
      <c r="H231" s="88"/>
      <c r="I231" s="86"/>
      <c r="J231" s="87">
        <v>13</v>
      </c>
      <c r="K231" s="88"/>
      <c r="M231" s="2" t="b">
        <f t="shared" si="107"/>
        <v>1</v>
      </c>
    </row>
    <row r="232" spans="1:16" ht="15" x14ac:dyDescent="0.2">
      <c r="A232" s="64"/>
      <c r="B232" s="65" t="s">
        <v>52</v>
      </c>
      <c r="C232" s="66"/>
      <c r="D232" s="67">
        <f>SUM(E232:H232)</f>
        <v>2</v>
      </c>
      <c r="E232" s="68">
        <v>2</v>
      </c>
      <c r="F232" s="66"/>
      <c r="G232" s="66"/>
      <c r="H232" s="69"/>
      <c r="I232" s="68"/>
      <c r="J232" s="66">
        <v>2</v>
      </c>
      <c r="K232" s="69"/>
      <c r="M232" s="2" t="b">
        <f t="shared" si="107"/>
        <v>1</v>
      </c>
      <c r="N232" s="128"/>
    </row>
    <row r="233" spans="1:16" s="2" customFormat="1" ht="15" x14ac:dyDescent="0.2">
      <c r="A233" s="40">
        <v>37</v>
      </c>
      <c r="B233" s="117" t="s">
        <v>29</v>
      </c>
      <c r="C233" s="46">
        <f>SUM(C234:C237)</f>
        <v>0</v>
      </c>
      <c r="D233" s="79">
        <f t="shared" si="38"/>
        <v>36.5</v>
      </c>
      <c r="E233" s="48">
        <f t="shared" ref="E233:K233" si="108">SUM(E234:E237)</f>
        <v>36.5</v>
      </c>
      <c r="F233" s="46">
        <f t="shared" si="108"/>
        <v>0</v>
      </c>
      <c r="G233" s="46">
        <f t="shared" si="108"/>
        <v>0</v>
      </c>
      <c r="H233" s="49">
        <f t="shared" si="108"/>
        <v>0</v>
      </c>
      <c r="I233" s="48">
        <f t="shared" si="108"/>
        <v>0</v>
      </c>
      <c r="J233" s="46">
        <f t="shared" si="108"/>
        <v>36</v>
      </c>
      <c r="K233" s="49">
        <f t="shared" si="108"/>
        <v>0.5</v>
      </c>
      <c r="M233" s="2" t="b">
        <f t="shared" si="107"/>
        <v>1</v>
      </c>
    </row>
    <row r="234" spans="1:16" s="2" customFormat="1" ht="15" x14ac:dyDescent="0.2">
      <c r="A234" s="124"/>
      <c r="B234" s="119" t="s">
        <v>50</v>
      </c>
      <c r="C234" s="101"/>
      <c r="D234" s="85">
        <f>SUM(E234:H234)</f>
        <v>5</v>
      </c>
      <c r="E234" s="55">
        <v>5</v>
      </c>
      <c r="F234" s="53"/>
      <c r="G234" s="53"/>
      <c r="H234" s="56"/>
      <c r="I234" s="55"/>
      <c r="J234" s="53">
        <v>5</v>
      </c>
      <c r="K234" s="56"/>
      <c r="M234" s="2" t="b">
        <f t="shared" si="107"/>
        <v>1</v>
      </c>
    </row>
    <row r="235" spans="1:16" s="186" customFormat="1" ht="15" x14ac:dyDescent="0.2">
      <c r="A235" s="124"/>
      <c r="B235" s="119" t="s">
        <v>54</v>
      </c>
      <c r="C235" s="101"/>
      <c r="D235" s="85">
        <f>SUM(E235:H235)</f>
        <v>1</v>
      </c>
      <c r="E235" s="55">
        <v>1</v>
      </c>
      <c r="F235" s="53"/>
      <c r="G235" s="53"/>
      <c r="H235" s="56"/>
      <c r="I235" s="55"/>
      <c r="J235" s="53">
        <v>1</v>
      </c>
      <c r="K235" s="56"/>
      <c r="M235" s="186" t="b">
        <f t="shared" si="107"/>
        <v>1</v>
      </c>
    </row>
    <row r="236" spans="1:16" s="197" customFormat="1" ht="15" x14ac:dyDescent="0.2">
      <c r="A236" s="124"/>
      <c r="B236" s="119" t="s">
        <v>52</v>
      </c>
      <c r="C236" s="101"/>
      <c r="D236" s="85">
        <f>SUM(E236:H236)</f>
        <v>0.5</v>
      </c>
      <c r="E236" s="55">
        <v>0.5</v>
      </c>
      <c r="F236" s="53"/>
      <c r="G236" s="53"/>
      <c r="H236" s="56"/>
      <c r="I236" s="55"/>
      <c r="J236" s="53"/>
      <c r="K236" s="56">
        <v>0.5</v>
      </c>
      <c r="M236" s="197" t="b">
        <f t="shared" si="107"/>
        <v>1</v>
      </c>
    </row>
    <row r="237" spans="1:16" ht="15.75" thickBot="1" x14ac:dyDescent="0.25">
      <c r="A237" s="125"/>
      <c r="B237" s="59" t="s">
        <v>51</v>
      </c>
      <c r="C237" s="60"/>
      <c r="D237" s="54">
        <f t="shared" si="38"/>
        <v>30</v>
      </c>
      <c r="E237" s="61">
        <v>30</v>
      </c>
      <c r="F237" s="60"/>
      <c r="G237" s="60"/>
      <c r="H237" s="62"/>
      <c r="I237" s="61"/>
      <c r="J237" s="60">
        <v>30</v>
      </c>
      <c r="K237" s="62"/>
      <c r="M237" s="2" t="b">
        <f t="shared" si="107"/>
        <v>1</v>
      </c>
    </row>
    <row r="238" spans="1:16" s="2" customFormat="1" ht="15.75" thickBot="1" x14ac:dyDescent="0.25">
      <c r="A238" s="218" t="s">
        <v>72</v>
      </c>
      <c r="B238" s="219"/>
      <c r="C238" s="152">
        <f t="shared" ref="C238:K238" si="109">C81+C88+C92+C97+C106+C113+C119+C121+C127+C133+C139+C146+C157+C159+C162+C166+C169+C171+C174+C177+C179+C190+C197+C200+C203+C205+C207+C211+C215+C221+C229+C233+C95+C109+C186+C188+C227+C219+C111+C104+C102+C153+C155+C193+C195</f>
        <v>232.4</v>
      </c>
      <c r="D238" s="155">
        <f t="shared" si="109"/>
        <v>31954.3</v>
      </c>
      <c r="E238" s="153">
        <f t="shared" si="109"/>
        <v>21409.8</v>
      </c>
      <c r="F238" s="154">
        <f t="shared" si="109"/>
        <v>10404.5</v>
      </c>
      <c r="G238" s="154">
        <f t="shared" si="109"/>
        <v>130</v>
      </c>
      <c r="H238" s="155">
        <f t="shared" si="109"/>
        <v>10</v>
      </c>
      <c r="I238" s="153">
        <f t="shared" si="109"/>
        <v>7.6</v>
      </c>
      <c r="J238" s="154">
        <f t="shared" si="109"/>
        <v>26946.3</v>
      </c>
      <c r="K238" s="155">
        <f t="shared" si="109"/>
        <v>5000.3999999999996</v>
      </c>
      <c r="M238" s="2" t="b">
        <f t="shared" ref="M238:M286" si="110">IF((E238+F238+G238+H238)=(I238+J238+K238),TRUE,FALSE)</f>
        <v>1</v>
      </c>
      <c r="P238" s="30"/>
    </row>
    <row r="239" spans="1:16" ht="15" x14ac:dyDescent="0.2">
      <c r="A239" s="148"/>
      <c r="B239" s="149" t="s">
        <v>49</v>
      </c>
      <c r="C239" s="205">
        <f t="shared" ref="C239:K239" si="111">C82+C98+C114+C122+C140+C147+C163+C180+C208+C222+C112</f>
        <v>26</v>
      </c>
      <c r="D239" s="162">
        <f t="shared" si="111"/>
        <v>459.7</v>
      </c>
      <c r="E239" s="160">
        <f t="shared" si="111"/>
        <v>459.7</v>
      </c>
      <c r="F239" s="161">
        <f t="shared" si="111"/>
        <v>0</v>
      </c>
      <c r="G239" s="161">
        <f t="shared" si="111"/>
        <v>0</v>
      </c>
      <c r="H239" s="162">
        <f t="shared" si="111"/>
        <v>0</v>
      </c>
      <c r="I239" s="160">
        <f t="shared" si="111"/>
        <v>7</v>
      </c>
      <c r="J239" s="161">
        <f t="shared" si="111"/>
        <v>445.7</v>
      </c>
      <c r="K239" s="162">
        <f t="shared" si="111"/>
        <v>7</v>
      </c>
      <c r="M239" s="2" t="b">
        <f t="shared" si="110"/>
        <v>1</v>
      </c>
    </row>
    <row r="240" spans="1:16" ht="15" x14ac:dyDescent="0.2">
      <c r="A240" s="20"/>
      <c r="B240" s="126" t="s">
        <v>50</v>
      </c>
      <c r="C240" s="206">
        <f t="shared" ref="C240:K240" si="112">C83+C99+C115+C123+C141+C148+C158+C182+C223+C230+C234+C120+C107+C134+C191+C198+C96+C164+C129</f>
        <v>47.5</v>
      </c>
      <c r="D240" s="201">
        <f t="shared" si="112"/>
        <v>11780.5</v>
      </c>
      <c r="E240" s="203">
        <f t="shared" si="112"/>
        <v>4530.5</v>
      </c>
      <c r="F240" s="103">
        <f t="shared" si="112"/>
        <v>7110</v>
      </c>
      <c r="G240" s="103">
        <f t="shared" si="112"/>
        <v>130</v>
      </c>
      <c r="H240" s="207">
        <f t="shared" si="112"/>
        <v>10</v>
      </c>
      <c r="I240" s="203">
        <f t="shared" si="112"/>
        <v>0</v>
      </c>
      <c r="J240" s="103">
        <f t="shared" si="112"/>
        <v>11300.5</v>
      </c>
      <c r="K240" s="201">
        <f t="shared" si="112"/>
        <v>480</v>
      </c>
      <c r="M240" s="2" t="b">
        <f t="shared" si="110"/>
        <v>1</v>
      </c>
    </row>
    <row r="241" spans="1:13" ht="15" x14ac:dyDescent="0.2">
      <c r="A241" s="20"/>
      <c r="B241" s="126" t="s">
        <v>51</v>
      </c>
      <c r="C241" s="206">
        <f>C108+C135+C142+C149+C181+C237+C128+C224+C231+C89+C84+C199+C105+C217</f>
        <v>0</v>
      </c>
      <c r="D241" s="201">
        <f>D108+D135+D142+D149+D181+D237+D128+D224+D231+D89+D84+D199+D105+D217</f>
        <v>6484</v>
      </c>
      <c r="E241" s="203">
        <f t="shared" ref="E241:K241" si="113">E108+E135+E142+E149+E181+E237+E128+E224+E231+E89+E84+E199+E105+E217</f>
        <v>3394</v>
      </c>
      <c r="F241" s="103">
        <f t="shared" si="113"/>
        <v>3090</v>
      </c>
      <c r="G241" s="103">
        <f t="shared" si="113"/>
        <v>0</v>
      </c>
      <c r="H241" s="201">
        <f t="shared" si="113"/>
        <v>0</v>
      </c>
      <c r="I241" s="203">
        <f t="shared" si="113"/>
        <v>0</v>
      </c>
      <c r="J241" s="103">
        <f t="shared" si="113"/>
        <v>6484</v>
      </c>
      <c r="K241" s="201">
        <f t="shared" si="113"/>
        <v>0</v>
      </c>
      <c r="M241" s="2" t="b">
        <f t="shared" si="110"/>
        <v>1</v>
      </c>
    </row>
    <row r="242" spans="1:13" ht="15" x14ac:dyDescent="0.2">
      <c r="A242" s="20"/>
      <c r="B242" s="126" t="s">
        <v>52</v>
      </c>
      <c r="C242" s="203">
        <f t="shared" ref="C242:K242" si="114">C85+C90+C100+C116+C124+C130+C143+C150+C160+C165+C170+C175+C178+C183+C201+C218+C225+C232+C210+C168+C173+C192+C212+C228+C93+C103+C136+C154+C156+C194+C196+C236</f>
        <v>0</v>
      </c>
      <c r="D242" s="201">
        <f t="shared" si="114"/>
        <v>12178.700000000003</v>
      </c>
      <c r="E242" s="203">
        <f t="shared" si="114"/>
        <v>12178.700000000003</v>
      </c>
      <c r="F242" s="103">
        <f t="shared" si="114"/>
        <v>0</v>
      </c>
      <c r="G242" s="103">
        <f t="shared" si="114"/>
        <v>0</v>
      </c>
      <c r="H242" s="201">
        <f t="shared" si="114"/>
        <v>0</v>
      </c>
      <c r="I242" s="203">
        <f t="shared" si="114"/>
        <v>0</v>
      </c>
      <c r="J242" s="103">
        <f t="shared" si="114"/>
        <v>7665.2999999999993</v>
      </c>
      <c r="K242" s="103">
        <f t="shared" si="114"/>
        <v>4513.3999999999996</v>
      </c>
      <c r="M242" s="2" t="b">
        <f t="shared" si="110"/>
        <v>1</v>
      </c>
    </row>
    <row r="243" spans="1:13" ht="15" x14ac:dyDescent="0.2">
      <c r="A243" s="20"/>
      <c r="B243" s="126" t="s">
        <v>54</v>
      </c>
      <c r="C243" s="203">
        <f t="shared" ref="C243:K243" si="115">C86+C91+C101+C117+C125+C137+C144+C151+C176+C184+C202+C213+C167+C204+C206+C209+C110+C172+C187+C189+C216+C131+C219+C235</f>
        <v>158.9</v>
      </c>
      <c r="D243" s="204">
        <f t="shared" si="115"/>
        <v>1051.4000000000001</v>
      </c>
      <c r="E243" s="203">
        <f t="shared" si="115"/>
        <v>846.90000000000009</v>
      </c>
      <c r="F243" s="103">
        <f t="shared" si="115"/>
        <v>204.5</v>
      </c>
      <c r="G243" s="103">
        <f t="shared" si="115"/>
        <v>0</v>
      </c>
      <c r="H243" s="201">
        <f t="shared" si="115"/>
        <v>0</v>
      </c>
      <c r="I243" s="203">
        <f t="shared" si="115"/>
        <v>0.6</v>
      </c>
      <c r="J243" s="103">
        <f t="shared" si="115"/>
        <v>1050.8</v>
      </c>
      <c r="K243" s="201">
        <f t="shared" si="115"/>
        <v>0</v>
      </c>
      <c r="M243" s="2" t="b">
        <f t="shared" si="110"/>
        <v>1</v>
      </c>
    </row>
    <row r="244" spans="1:13" ht="15.75" thickBot="1" x14ac:dyDescent="0.25">
      <c r="A244" s="21"/>
      <c r="B244" s="126" t="s">
        <v>55</v>
      </c>
      <c r="C244" s="208">
        <f t="shared" ref="C244:K244" si="116">C226+C214+C185+C161+C152+C145+C138+C132+C126+C118+C94+C87</f>
        <v>0</v>
      </c>
      <c r="D244" s="209">
        <f t="shared" si="116"/>
        <v>0</v>
      </c>
      <c r="E244" s="127">
        <f t="shared" si="116"/>
        <v>0</v>
      </c>
      <c r="F244" s="210">
        <f t="shared" si="116"/>
        <v>0</v>
      </c>
      <c r="G244" s="210">
        <f t="shared" si="116"/>
        <v>0</v>
      </c>
      <c r="H244" s="209">
        <f t="shared" si="116"/>
        <v>0</v>
      </c>
      <c r="I244" s="127">
        <f t="shared" si="116"/>
        <v>0</v>
      </c>
      <c r="J244" s="210">
        <f t="shared" si="116"/>
        <v>0</v>
      </c>
      <c r="K244" s="209">
        <f t="shared" si="116"/>
        <v>0</v>
      </c>
      <c r="M244" s="2" t="b">
        <f>IF((E244+F244+G244+H244)=(I244+J244+K244),TRUE,FALSE)</f>
        <v>1</v>
      </c>
    </row>
    <row r="245" spans="1:13" ht="15" x14ac:dyDescent="0.2">
      <c r="A245" s="220" t="s">
        <v>30</v>
      </c>
      <c r="B245" s="221"/>
      <c r="C245" s="221"/>
      <c r="D245" s="222"/>
      <c r="E245" s="221"/>
      <c r="F245" s="221"/>
      <c r="G245" s="221"/>
      <c r="H245" s="221"/>
      <c r="I245" s="221"/>
      <c r="J245" s="221"/>
      <c r="K245" s="223"/>
      <c r="M245" s="2" t="b">
        <f t="shared" si="110"/>
        <v>1</v>
      </c>
    </row>
    <row r="246" spans="1:13" ht="15" x14ac:dyDescent="0.2">
      <c r="A246" s="129" t="s">
        <v>53</v>
      </c>
      <c r="B246" s="45" t="s">
        <v>67</v>
      </c>
      <c r="C246" s="46">
        <f>SUM(C247)</f>
        <v>0</v>
      </c>
      <c r="D246" s="79">
        <f t="shared" ref="D246:D286" si="117">SUM(E246:H246)</f>
        <v>0.05</v>
      </c>
      <c r="E246" s="48">
        <f t="shared" ref="E246:K246" si="118">SUM(E247)</f>
        <v>0.05</v>
      </c>
      <c r="F246" s="46">
        <f t="shared" si="118"/>
        <v>0</v>
      </c>
      <c r="G246" s="46">
        <f t="shared" si="118"/>
        <v>0</v>
      </c>
      <c r="H246" s="49">
        <f t="shared" si="118"/>
        <v>0</v>
      </c>
      <c r="I246" s="48">
        <f t="shared" si="118"/>
        <v>0</v>
      </c>
      <c r="J246" s="46">
        <f t="shared" si="118"/>
        <v>0.05</v>
      </c>
      <c r="K246" s="49">
        <f t="shared" si="118"/>
        <v>0</v>
      </c>
      <c r="M246" s="2" t="b">
        <f t="shared" si="110"/>
        <v>1</v>
      </c>
    </row>
    <row r="247" spans="1:13" ht="15" x14ac:dyDescent="0.2">
      <c r="A247" s="130"/>
      <c r="B247" s="65" t="s">
        <v>54</v>
      </c>
      <c r="C247" s="98"/>
      <c r="D247" s="67">
        <f>SUM(E247:H247)</f>
        <v>0.05</v>
      </c>
      <c r="E247" s="68">
        <v>0.05</v>
      </c>
      <c r="F247" s="66"/>
      <c r="G247" s="66"/>
      <c r="H247" s="69"/>
      <c r="I247" s="68"/>
      <c r="J247" s="66">
        <v>0.05</v>
      </c>
      <c r="K247" s="69"/>
      <c r="M247" s="2" t="b">
        <f t="shared" si="110"/>
        <v>1</v>
      </c>
    </row>
    <row r="248" spans="1:13" ht="15" x14ac:dyDescent="0.2">
      <c r="A248" s="129" t="s">
        <v>56</v>
      </c>
      <c r="B248" s="45" t="s">
        <v>112</v>
      </c>
      <c r="C248" s="46">
        <f>SUM(C249:C249)</f>
        <v>0</v>
      </c>
      <c r="D248" s="79">
        <f t="shared" si="117"/>
        <v>0.3</v>
      </c>
      <c r="E248" s="131">
        <f t="shared" ref="E248:K248" si="119">SUM(E249:E249)</f>
        <v>0.3</v>
      </c>
      <c r="F248" s="79">
        <f t="shared" si="119"/>
        <v>0</v>
      </c>
      <c r="G248" s="79">
        <f t="shared" si="119"/>
        <v>0</v>
      </c>
      <c r="H248" s="49">
        <f t="shared" si="119"/>
        <v>0</v>
      </c>
      <c r="I248" s="131">
        <f t="shared" si="119"/>
        <v>0</v>
      </c>
      <c r="J248" s="79">
        <f t="shared" si="119"/>
        <v>0</v>
      </c>
      <c r="K248" s="49">
        <f t="shared" si="119"/>
        <v>0.3</v>
      </c>
      <c r="M248" s="2" t="b">
        <f t="shared" si="110"/>
        <v>1</v>
      </c>
    </row>
    <row r="249" spans="1:13" ht="15" x14ac:dyDescent="0.2">
      <c r="A249" s="143"/>
      <c r="B249" s="84" t="s">
        <v>52</v>
      </c>
      <c r="C249" s="87"/>
      <c r="D249" s="100">
        <f>SUM(E249:H249)</f>
        <v>0.3</v>
      </c>
      <c r="E249" s="132">
        <v>0.3</v>
      </c>
      <c r="F249" s="100"/>
      <c r="G249" s="100"/>
      <c r="H249" s="88"/>
      <c r="I249" s="132"/>
      <c r="J249" s="100"/>
      <c r="K249" s="88">
        <v>0.3</v>
      </c>
      <c r="M249" s="2" t="b">
        <f t="shared" si="110"/>
        <v>1</v>
      </c>
    </row>
    <row r="250" spans="1:13" ht="15" x14ac:dyDescent="0.2">
      <c r="A250" s="129" t="s">
        <v>57</v>
      </c>
      <c r="B250" s="45" t="s">
        <v>93</v>
      </c>
      <c r="C250" s="41"/>
      <c r="D250" s="79">
        <f t="shared" si="117"/>
        <v>4</v>
      </c>
      <c r="E250" s="131">
        <f>SUM(E251)</f>
        <v>4</v>
      </c>
      <c r="F250" s="79">
        <f t="shared" ref="F250:K250" si="120">SUM(F251)</f>
        <v>0</v>
      </c>
      <c r="G250" s="79">
        <f t="shared" si="120"/>
        <v>0</v>
      </c>
      <c r="H250" s="49">
        <f t="shared" si="120"/>
        <v>0</v>
      </c>
      <c r="I250" s="131">
        <f t="shared" si="120"/>
        <v>0</v>
      </c>
      <c r="J250" s="79">
        <f t="shared" si="120"/>
        <v>4</v>
      </c>
      <c r="K250" s="49">
        <f t="shared" si="120"/>
        <v>0</v>
      </c>
      <c r="M250" s="186" t="b">
        <f t="shared" si="110"/>
        <v>1</v>
      </c>
    </row>
    <row r="251" spans="1:13" ht="15" x14ac:dyDescent="0.2">
      <c r="A251" s="130"/>
      <c r="B251" s="65" t="s">
        <v>54</v>
      </c>
      <c r="C251" s="66"/>
      <c r="D251" s="67">
        <f>SUM(E251:H251)</f>
        <v>4</v>
      </c>
      <c r="E251" s="142">
        <v>4</v>
      </c>
      <c r="F251" s="67"/>
      <c r="G251" s="67"/>
      <c r="H251" s="69"/>
      <c r="I251" s="142"/>
      <c r="J251" s="67">
        <v>4</v>
      </c>
      <c r="K251" s="69"/>
      <c r="M251" s="186" t="b">
        <f t="shared" si="110"/>
        <v>1</v>
      </c>
    </row>
    <row r="252" spans="1:13" ht="15" x14ac:dyDescent="0.2">
      <c r="A252" s="129" t="s">
        <v>56</v>
      </c>
      <c r="B252" s="45" t="s">
        <v>113</v>
      </c>
      <c r="C252" s="46">
        <f>SUM(C253:C253)</f>
        <v>0</v>
      </c>
      <c r="D252" s="79">
        <f t="shared" ref="D252" si="121">SUM(E252:H252)</f>
        <v>0.3</v>
      </c>
      <c r="E252" s="131">
        <f t="shared" ref="E252:K252" si="122">SUM(E253:E253)</f>
        <v>0.3</v>
      </c>
      <c r="F252" s="79">
        <f t="shared" si="122"/>
        <v>0</v>
      </c>
      <c r="G252" s="79">
        <f t="shared" si="122"/>
        <v>0</v>
      </c>
      <c r="H252" s="49">
        <f t="shared" si="122"/>
        <v>0</v>
      </c>
      <c r="I252" s="131">
        <f t="shared" si="122"/>
        <v>0</v>
      </c>
      <c r="J252" s="79">
        <f t="shared" si="122"/>
        <v>0</v>
      </c>
      <c r="K252" s="49">
        <f t="shared" si="122"/>
        <v>0.3</v>
      </c>
      <c r="M252" s="197" t="b">
        <f t="shared" si="110"/>
        <v>1</v>
      </c>
    </row>
    <row r="253" spans="1:13" ht="15" x14ac:dyDescent="0.2">
      <c r="A253" s="143"/>
      <c r="B253" s="84" t="s">
        <v>52</v>
      </c>
      <c r="C253" s="87"/>
      <c r="D253" s="100">
        <f>SUM(E253:H253)</f>
        <v>0.3</v>
      </c>
      <c r="E253" s="132">
        <v>0.3</v>
      </c>
      <c r="F253" s="100"/>
      <c r="G253" s="100"/>
      <c r="H253" s="88"/>
      <c r="I253" s="132"/>
      <c r="J253" s="100"/>
      <c r="K253" s="88">
        <v>0.3</v>
      </c>
      <c r="M253" s="197" t="b">
        <f t="shared" si="110"/>
        <v>1</v>
      </c>
    </row>
    <row r="254" spans="1:13" ht="15" x14ac:dyDescent="0.2">
      <c r="A254" s="129" t="s">
        <v>58</v>
      </c>
      <c r="B254" s="45" t="s">
        <v>81</v>
      </c>
      <c r="C254" s="46">
        <f>SUM(C255)</f>
        <v>0</v>
      </c>
      <c r="D254" s="79">
        <f t="shared" si="117"/>
        <v>0.1</v>
      </c>
      <c r="E254" s="131">
        <f t="shared" ref="E254:K254" si="123">SUM(E255)</f>
        <v>0.1</v>
      </c>
      <c r="F254" s="79">
        <f t="shared" si="123"/>
        <v>0</v>
      </c>
      <c r="G254" s="79">
        <f t="shared" si="123"/>
        <v>0</v>
      </c>
      <c r="H254" s="49">
        <f t="shared" si="123"/>
        <v>0</v>
      </c>
      <c r="I254" s="131">
        <f t="shared" si="123"/>
        <v>0</v>
      </c>
      <c r="J254" s="79">
        <f t="shared" si="123"/>
        <v>0.1</v>
      </c>
      <c r="K254" s="49">
        <f t="shared" si="123"/>
        <v>0</v>
      </c>
      <c r="M254" s="2" t="b">
        <f t="shared" si="110"/>
        <v>1</v>
      </c>
    </row>
    <row r="255" spans="1:13" ht="15" x14ac:dyDescent="0.2">
      <c r="A255" s="130"/>
      <c r="B255" s="118" t="s">
        <v>52</v>
      </c>
      <c r="C255" s="98"/>
      <c r="D255" s="67">
        <f t="shared" si="117"/>
        <v>0.1</v>
      </c>
      <c r="E255" s="68">
        <v>0.1</v>
      </c>
      <c r="F255" s="66"/>
      <c r="G255" s="66"/>
      <c r="H255" s="69"/>
      <c r="I255" s="68"/>
      <c r="J255" s="66">
        <v>0.1</v>
      </c>
      <c r="K255" s="69"/>
      <c r="M255" s="2" t="b">
        <f t="shared" si="110"/>
        <v>1</v>
      </c>
    </row>
    <row r="256" spans="1:13" ht="15" x14ac:dyDescent="0.2">
      <c r="A256" s="129" t="s">
        <v>77</v>
      </c>
      <c r="B256" s="45" t="s">
        <v>76</v>
      </c>
      <c r="C256" s="46"/>
      <c r="D256" s="79">
        <f>SUM(D257:D258)</f>
        <v>1.2</v>
      </c>
      <c r="E256" s="131">
        <f t="shared" ref="E256:K256" si="124">SUM(E257:E258)</f>
        <v>1.2</v>
      </c>
      <c r="F256" s="79">
        <f t="shared" si="124"/>
        <v>0</v>
      </c>
      <c r="G256" s="79">
        <f t="shared" si="124"/>
        <v>0</v>
      </c>
      <c r="H256" s="49">
        <f t="shared" si="124"/>
        <v>0</v>
      </c>
      <c r="I256" s="131">
        <f t="shared" si="124"/>
        <v>0</v>
      </c>
      <c r="J256" s="79">
        <f t="shared" si="124"/>
        <v>1.2</v>
      </c>
      <c r="K256" s="49">
        <f t="shared" si="124"/>
        <v>0</v>
      </c>
      <c r="M256" s="2" t="b">
        <f t="shared" si="110"/>
        <v>1</v>
      </c>
    </row>
    <row r="257" spans="1:13" ht="15" x14ac:dyDescent="0.2">
      <c r="A257" s="125"/>
      <c r="B257" s="116" t="s">
        <v>52</v>
      </c>
      <c r="C257" s="60"/>
      <c r="D257" s="54">
        <f t="shared" si="117"/>
        <v>1</v>
      </c>
      <c r="E257" s="141">
        <v>1</v>
      </c>
      <c r="F257" s="54"/>
      <c r="G257" s="54"/>
      <c r="H257" s="62"/>
      <c r="I257" s="141"/>
      <c r="J257" s="54">
        <v>1</v>
      </c>
      <c r="K257" s="62"/>
      <c r="M257" s="2" t="b">
        <f t="shared" si="110"/>
        <v>1</v>
      </c>
    </row>
    <row r="258" spans="1:13" ht="15" x14ac:dyDescent="0.2">
      <c r="A258" s="130"/>
      <c r="B258" s="118" t="s">
        <v>54</v>
      </c>
      <c r="C258" s="67"/>
      <c r="D258" s="67">
        <f t="shared" si="117"/>
        <v>0.2</v>
      </c>
      <c r="E258" s="142">
        <v>0.2</v>
      </c>
      <c r="F258" s="67"/>
      <c r="G258" s="67"/>
      <c r="H258" s="69"/>
      <c r="I258" s="142"/>
      <c r="J258" s="67">
        <v>0.2</v>
      </c>
      <c r="K258" s="69"/>
      <c r="M258" s="2" t="b">
        <f t="shared" si="110"/>
        <v>1</v>
      </c>
    </row>
    <row r="259" spans="1:13" ht="15" x14ac:dyDescent="0.2">
      <c r="A259" s="129" t="s">
        <v>78</v>
      </c>
      <c r="B259" s="117" t="s">
        <v>82</v>
      </c>
      <c r="C259" s="79">
        <f>SUM(C260)</f>
        <v>0</v>
      </c>
      <c r="D259" s="79">
        <f t="shared" si="117"/>
        <v>0.1</v>
      </c>
      <c r="E259" s="131">
        <f t="shared" ref="E259:K259" si="125">SUM(E260)</f>
        <v>0.1</v>
      </c>
      <c r="F259" s="79">
        <f t="shared" si="125"/>
        <v>0</v>
      </c>
      <c r="G259" s="79">
        <f t="shared" si="125"/>
        <v>0</v>
      </c>
      <c r="H259" s="49">
        <f t="shared" si="125"/>
        <v>0</v>
      </c>
      <c r="I259" s="131">
        <f t="shared" si="125"/>
        <v>0</v>
      </c>
      <c r="J259" s="79">
        <f t="shared" si="125"/>
        <v>0.1</v>
      </c>
      <c r="K259" s="49">
        <f t="shared" si="125"/>
        <v>0</v>
      </c>
      <c r="M259" s="2" t="b">
        <f t="shared" si="110"/>
        <v>1</v>
      </c>
    </row>
    <row r="260" spans="1:13" ht="15" x14ac:dyDescent="0.2">
      <c r="A260" s="130"/>
      <c r="B260" s="118" t="s">
        <v>52</v>
      </c>
      <c r="C260" s="98"/>
      <c r="D260" s="67">
        <f t="shared" si="117"/>
        <v>0.1</v>
      </c>
      <c r="E260" s="68">
        <v>0.1</v>
      </c>
      <c r="F260" s="66"/>
      <c r="G260" s="66"/>
      <c r="H260" s="69"/>
      <c r="I260" s="68"/>
      <c r="J260" s="66">
        <v>0.1</v>
      </c>
      <c r="K260" s="69"/>
      <c r="M260" s="2" t="b">
        <f t="shared" si="110"/>
        <v>1</v>
      </c>
    </row>
    <row r="261" spans="1:13" ht="15" x14ac:dyDescent="0.2">
      <c r="A261" s="129" t="s">
        <v>79</v>
      </c>
      <c r="B261" s="45" t="s">
        <v>75</v>
      </c>
      <c r="C261" s="79">
        <f>SUM(C262:C264)</f>
        <v>0</v>
      </c>
      <c r="D261" s="79">
        <f t="shared" si="117"/>
        <v>1.55</v>
      </c>
      <c r="E261" s="131">
        <f t="shared" ref="E261:K261" si="126">SUM(E262:E264)</f>
        <v>1.55</v>
      </c>
      <c r="F261" s="79">
        <f t="shared" si="126"/>
        <v>0</v>
      </c>
      <c r="G261" s="79">
        <f t="shared" si="126"/>
        <v>0</v>
      </c>
      <c r="H261" s="49">
        <f t="shared" si="126"/>
        <v>0</v>
      </c>
      <c r="I261" s="131">
        <f t="shared" si="126"/>
        <v>0</v>
      </c>
      <c r="J261" s="79">
        <f t="shared" si="126"/>
        <v>1.55</v>
      </c>
      <c r="K261" s="49">
        <f t="shared" si="126"/>
        <v>0</v>
      </c>
      <c r="M261" s="2" t="b">
        <f t="shared" si="110"/>
        <v>1</v>
      </c>
    </row>
    <row r="262" spans="1:13" ht="15" x14ac:dyDescent="0.2">
      <c r="A262" s="125"/>
      <c r="B262" s="59" t="s">
        <v>50</v>
      </c>
      <c r="C262" s="80"/>
      <c r="D262" s="54">
        <f t="shared" si="117"/>
        <v>1</v>
      </c>
      <c r="E262" s="61">
        <v>1</v>
      </c>
      <c r="F262" s="60"/>
      <c r="G262" s="60"/>
      <c r="H262" s="62"/>
      <c r="I262" s="61"/>
      <c r="J262" s="60">
        <v>1</v>
      </c>
      <c r="K262" s="62"/>
      <c r="M262" s="2" t="b">
        <f t="shared" si="110"/>
        <v>1</v>
      </c>
    </row>
    <row r="263" spans="1:13" ht="15" x14ac:dyDescent="0.2">
      <c r="A263" s="125"/>
      <c r="B263" s="116" t="s">
        <v>52</v>
      </c>
      <c r="C263" s="80"/>
      <c r="D263" s="54">
        <f t="shared" si="117"/>
        <v>0.1</v>
      </c>
      <c r="E263" s="61">
        <v>0.1</v>
      </c>
      <c r="F263" s="60"/>
      <c r="G263" s="60"/>
      <c r="H263" s="62"/>
      <c r="I263" s="61"/>
      <c r="J263" s="60">
        <v>0.1</v>
      </c>
      <c r="K263" s="62"/>
      <c r="M263" s="2" t="b">
        <f t="shared" si="110"/>
        <v>1</v>
      </c>
    </row>
    <row r="264" spans="1:13" ht="15" x14ac:dyDescent="0.2">
      <c r="A264" s="133"/>
      <c r="B264" s="97" t="s">
        <v>54</v>
      </c>
      <c r="C264" s="134"/>
      <c r="D264" s="93">
        <f t="shared" si="117"/>
        <v>0.45</v>
      </c>
      <c r="E264" s="94">
        <v>0.45</v>
      </c>
      <c r="F264" s="92"/>
      <c r="G264" s="92"/>
      <c r="H264" s="95"/>
      <c r="I264" s="94"/>
      <c r="J264" s="92">
        <v>0.45</v>
      </c>
      <c r="K264" s="95"/>
      <c r="M264" s="2" t="b">
        <f t="shared" si="110"/>
        <v>1</v>
      </c>
    </row>
    <row r="265" spans="1:13" s="2" customFormat="1" ht="15" x14ac:dyDescent="0.2">
      <c r="A265" s="129" t="s">
        <v>80</v>
      </c>
      <c r="B265" s="45" t="s">
        <v>68</v>
      </c>
      <c r="C265" s="79">
        <f>SUM(C266:C266)</f>
        <v>0</v>
      </c>
      <c r="D265" s="79">
        <f t="shared" si="117"/>
        <v>0.1</v>
      </c>
      <c r="E265" s="131">
        <f t="shared" ref="E265:K265" si="127">SUM(E266:E266)</f>
        <v>0.1</v>
      </c>
      <c r="F265" s="79">
        <f t="shared" si="127"/>
        <v>0</v>
      </c>
      <c r="G265" s="79">
        <f t="shared" si="127"/>
        <v>0</v>
      </c>
      <c r="H265" s="49">
        <f t="shared" si="127"/>
        <v>0</v>
      </c>
      <c r="I265" s="131">
        <f t="shared" si="127"/>
        <v>0</v>
      </c>
      <c r="J265" s="79">
        <f t="shared" si="127"/>
        <v>0.1</v>
      </c>
      <c r="K265" s="49">
        <f t="shared" si="127"/>
        <v>0</v>
      </c>
      <c r="M265" s="2" t="b">
        <f t="shared" si="110"/>
        <v>1</v>
      </c>
    </row>
    <row r="266" spans="1:13" ht="15" x14ac:dyDescent="0.2">
      <c r="A266" s="125"/>
      <c r="B266" s="116" t="s">
        <v>52</v>
      </c>
      <c r="C266" s="80"/>
      <c r="D266" s="54">
        <f t="shared" si="117"/>
        <v>0.1</v>
      </c>
      <c r="E266" s="61">
        <v>0.1</v>
      </c>
      <c r="F266" s="60"/>
      <c r="G266" s="60"/>
      <c r="H266" s="62"/>
      <c r="I266" s="61"/>
      <c r="J266" s="60">
        <v>0.1</v>
      </c>
      <c r="K266" s="62"/>
      <c r="M266" s="2" t="b">
        <f t="shared" si="110"/>
        <v>1</v>
      </c>
    </row>
    <row r="267" spans="1:13" ht="15" x14ac:dyDescent="0.2">
      <c r="A267" s="129" t="s">
        <v>92</v>
      </c>
      <c r="B267" s="45" t="s">
        <v>69</v>
      </c>
      <c r="C267" s="79">
        <f>SUM(C268:C270)</f>
        <v>0</v>
      </c>
      <c r="D267" s="79">
        <f t="shared" si="117"/>
        <v>1.6</v>
      </c>
      <c r="E267" s="131">
        <f t="shared" ref="E267:K267" si="128">SUM(E268:E270)</f>
        <v>1.6</v>
      </c>
      <c r="F267" s="79">
        <f t="shared" si="128"/>
        <v>0</v>
      </c>
      <c r="G267" s="79">
        <f t="shared" si="128"/>
        <v>0</v>
      </c>
      <c r="H267" s="49">
        <f t="shared" si="128"/>
        <v>0</v>
      </c>
      <c r="I267" s="131">
        <f t="shared" si="128"/>
        <v>0</v>
      </c>
      <c r="J267" s="79">
        <f t="shared" si="128"/>
        <v>1.3</v>
      </c>
      <c r="K267" s="49">
        <f t="shared" si="128"/>
        <v>0.3</v>
      </c>
      <c r="M267" s="2" t="b">
        <f t="shared" si="110"/>
        <v>1</v>
      </c>
    </row>
    <row r="268" spans="1:13" ht="15" x14ac:dyDescent="0.2">
      <c r="A268" s="124"/>
      <c r="B268" s="119" t="s">
        <v>49</v>
      </c>
      <c r="C268" s="85"/>
      <c r="D268" s="85">
        <f t="shared" si="117"/>
        <v>0.3</v>
      </c>
      <c r="E268" s="135">
        <v>0.3</v>
      </c>
      <c r="F268" s="85"/>
      <c r="G268" s="85"/>
      <c r="H268" s="56"/>
      <c r="I268" s="135"/>
      <c r="J268" s="85"/>
      <c r="K268" s="56">
        <v>0.3</v>
      </c>
      <c r="M268" s="2" t="b">
        <f t="shared" si="110"/>
        <v>1</v>
      </c>
    </row>
    <row r="269" spans="1:13" ht="15" x14ac:dyDescent="0.2">
      <c r="A269" s="124"/>
      <c r="B269" s="119" t="s">
        <v>50</v>
      </c>
      <c r="C269" s="85"/>
      <c r="D269" s="85">
        <f t="shared" si="117"/>
        <v>1</v>
      </c>
      <c r="E269" s="135">
        <v>1</v>
      </c>
      <c r="F269" s="85"/>
      <c r="G269" s="85"/>
      <c r="H269" s="56"/>
      <c r="I269" s="135"/>
      <c r="J269" s="85">
        <v>1</v>
      </c>
      <c r="K269" s="56"/>
      <c r="M269" s="2" t="b">
        <f t="shared" si="110"/>
        <v>1</v>
      </c>
    </row>
    <row r="270" spans="1:13" ht="15" x14ac:dyDescent="0.2">
      <c r="A270" s="125"/>
      <c r="B270" s="116" t="s">
        <v>52</v>
      </c>
      <c r="C270" s="80"/>
      <c r="D270" s="54">
        <f t="shared" si="117"/>
        <v>0.3</v>
      </c>
      <c r="E270" s="61">
        <v>0.3</v>
      </c>
      <c r="F270" s="60"/>
      <c r="G270" s="60"/>
      <c r="H270" s="62"/>
      <c r="I270" s="61"/>
      <c r="J270" s="60">
        <v>0.3</v>
      </c>
      <c r="K270" s="62"/>
      <c r="M270" s="2" t="b">
        <f t="shared" si="110"/>
        <v>1</v>
      </c>
    </row>
    <row r="271" spans="1:13" ht="15" x14ac:dyDescent="0.2">
      <c r="A271" s="129" t="s">
        <v>94</v>
      </c>
      <c r="B271" s="45" t="s">
        <v>70</v>
      </c>
      <c r="C271" s="79">
        <f>SUM(C272:C273)</f>
        <v>0</v>
      </c>
      <c r="D271" s="79">
        <f t="shared" si="117"/>
        <v>0.4</v>
      </c>
      <c r="E271" s="131">
        <f t="shared" ref="E271:K271" si="129">SUM(E272:E273)</f>
        <v>0.4</v>
      </c>
      <c r="F271" s="79">
        <f t="shared" si="129"/>
        <v>0</v>
      </c>
      <c r="G271" s="79">
        <f t="shared" si="129"/>
        <v>0</v>
      </c>
      <c r="H271" s="49">
        <f t="shared" si="129"/>
        <v>0</v>
      </c>
      <c r="I271" s="131">
        <f t="shared" si="129"/>
        <v>0</v>
      </c>
      <c r="J271" s="79">
        <f t="shared" si="129"/>
        <v>0.1</v>
      </c>
      <c r="K271" s="49">
        <f t="shared" si="129"/>
        <v>0.3</v>
      </c>
      <c r="M271" s="2" t="b">
        <f t="shared" si="110"/>
        <v>1</v>
      </c>
    </row>
    <row r="272" spans="1:13" ht="15" x14ac:dyDescent="0.2">
      <c r="A272" s="146"/>
      <c r="B272" s="84" t="s">
        <v>49</v>
      </c>
      <c r="C272" s="100"/>
      <c r="D272" s="100">
        <f t="shared" si="117"/>
        <v>0.3</v>
      </c>
      <c r="E272" s="132">
        <v>0.3</v>
      </c>
      <c r="F272" s="100"/>
      <c r="G272" s="100"/>
      <c r="H272" s="88"/>
      <c r="I272" s="132"/>
      <c r="J272" s="100"/>
      <c r="K272" s="88">
        <v>0.3</v>
      </c>
      <c r="M272" s="2" t="b">
        <f t="shared" si="110"/>
        <v>1</v>
      </c>
    </row>
    <row r="273" spans="1:13" ht="15.75" thickBot="1" x14ac:dyDescent="0.25">
      <c r="A273" s="133"/>
      <c r="B273" s="97" t="s">
        <v>52</v>
      </c>
      <c r="C273" s="134"/>
      <c r="D273" s="93">
        <f t="shared" si="117"/>
        <v>0.1</v>
      </c>
      <c r="E273" s="94">
        <v>0.1</v>
      </c>
      <c r="F273" s="92"/>
      <c r="G273" s="92"/>
      <c r="H273" s="95"/>
      <c r="I273" s="94"/>
      <c r="J273" s="92">
        <v>0.1</v>
      </c>
      <c r="K273" s="95"/>
      <c r="M273" s="2" t="b">
        <f t="shared" si="110"/>
        <v>1</v>
      </c>
    </row>
    <row r="274" spans="1:13" ht="15.75" thickBot="1" x14ac:dyDescent="0.25">
      <c r="A274" s="218" t="s">
        <v>71</v>
      </c>
      <c r="B274" s="226"/>
      <c r="C274" s="154">
        <f>C248+C254+C259+C261+C265+C267+C271+C246+C256+C252+C250</f>
        <v>0</v>
      </c>
      <c r="D274" s="155">
        <f>D246+D248+D250+D252+D254+D256+D259+D261+D265+D267+D271</f>
        <v>9.6999999999999993</v>
      </c>
      <c r="E274" s="155">
        <f t="shared" ref="E274:K274" si="130">E246+E248+E250+E252+E254+E256+E259+E261+E265+E267+E271</f>
        <v>9.6999999999999993</v>
      </c>
      <c r="F274" s="155">
        <f t="shared" si="130"/>
        <v>0</v>
      </c>
      <c r="G274" s="155">
        <f t="shared" si="130"/>
        <v>0</v>
      </c>
      <c r="H274" s="155">
        <f t="shared" si="130"/>
        <v>0</v>
      </c>
      <c r="I274" s="155">
        <f t="shared" si="130"/>
        <v>0</v>
      </c>
      <c r="J274" s="155">
        <f t="shared" si="130"/>
        <v>8.4999999999999982</v>
      </c>
      <c r="K274" s="155">
        <f t="shared" si="130"/>
        <v>1.2</v>
      </c>
      <c r="M274" s="2" t="b">
        <f t="shared" si="110"/>
        <v>1</v>
      </c>
    </row>
    <row r="275" spans="1:13" ht="15" x14ac:dyDescent="0.2">
      <c r="A275" s="170"/>
      <c r="B275" s="171" t="s">
        <v>49</v>
      </c>
      <c r="C275" s="151">
        <f>C268+C272</f>
        <v>0</v>
      </c>
      <c r="D275" s="185">
        <f t="shared" ref="D275:K275" si="131">D268+D272</f>
        <v>0.6</v>
      </c>
      <c r="E275" s="150">
        <f t="shared" si="131"/>
        <v>0.6</v>
      </c>
      <c r="F275" s="151">
        <f t="shared" si="131"/>
        <v>0</v>
      </c>
      <c r="G275" s="151">
        <f t="shared" si="131"/>
        <v>0</v>
      </c>
      <c r="H275" s="139">
        <f t="shared" si="131"/>
        <v>0</v>
      </c>
      <c r="I275" s="150">
        <f t="shared" si="131"/>
        <v>0</v>
      </c>
      <c r="J275" s="151">
        <f t="shared" si="131"/>
        <v>0</v>
      </c>
      <c r="K275" s="139">
        <f t="shared" si="131"/>
        <v>0.6</v>
      </c>
      <c r="M275" s="2" t="b">
        <f t="shared" si="110"/>
        <v>1</v>
      </c>
    </row>
    <row r="276" spans="1:13" ht="15" x14ac:dyDescent="0.2">
      <c r="A276" s="23"/>
      <c r="B276" s="16" t="s">
        <v>50</v>
      </c>
      <c r="C276" s="151">
        <f>C262+C269</f>
        <v>0</v>
      </c>
      <c r="D276" s="15">
        <f t="shared" ref="D276:K276" si="132">D262+D269</f>
        <v>2</v>
      </c>
      <c r="E276" s="11">
        <f t="shared" si="132"/>
        <v>2</v>
      </c>
      <c r="F276" s="12">
        <f t="shared" si="132"/>
        <v>0</v>
      </c>
      <c r="G276" s="12">
        <f t="shared" si="132"/>
        <v>0</v>
      </c>
      <c r="H276" s="13">
        <f t="shared" si="132"/>
        <v>0</v>
      </c>
      <c r="I276" s="11">
        <f t="shared" si="132"/>
        <v>0</v>
      </c>
      <c r="J276" s="12">
        <f t="shared" si="132"/>
        <v>2</v>
      </c>
      <c r="K276" s="13">
        <f t="shared" si="132"/>
        <v>0</v>
      </c>
      <c r="M276" s="2" t="b">
        <f t="shared" si="110"/>
        <v>1</v>
      </c>
    </row>
    <row r="277" spans="1:13" ht="15" x14ac:dyDescent="0.2">
      <c r="A277" s="23"/>
      <c r="B277" s="16" t="s">
        <v>52</v>
      </c>
      <c r="C277" s="12">
        <f>C249+C253+C255+C257+C263+C266+C270+C273+C260</f>
        <v>0</v>
      </c>
      <c r="D277" s="12">
        <f t="shared" ref="D277:K277" si="133">D249+D253+D255+D257+D263+D266+D270+D273+D260</f>
        <v>2.4000000000000004</v>
      </c>
      <c r="E277" s="12">
        <f t="shared" si="133"/>
        <v>2.4000000000000004</v>
      </c>
      <c r="F277" s="12">
        <f t="shared" si="133"/>
        <v>0</v>
      </c>
      <c r="G277" s="12">
        <f t="shared" si="133"/>
        <v>0</v>
      </c>
      <c r="H277" s="12">
        <f t="shared" si="133"/>
        <v>0</v>
      </c>
      <c r="I277" s="12">
        <f t="shared" si="133"/>
        <v>0</v>
      </c>
      <c r="J277" s="12">
        <f t="shared" si="133"/>
        <v>1.8000000000000005</v>
      </c>
      <c r="K277" s="12">
        <f t="shared" si="133"/>
        <v>0.6</v>
      </c>
      <c r="M277" s="2" t="b">
        <f t="shared" si="110"/>
        <v>1</v>
      </c>
    </row>
    <row r="278" spans="1:13" ht="15" x14ac:dyDescent="0.2">
      <c r="A278" s="23"/>
      <c r="B278" s="16" t="s">
        <v>54</v>
      </c>
      <c r="C278" s="12">
        <f>C247+C251+C258+C264</f>
        <v>0</v>
      </c>
      <c r="D278" s="12">
        <f t="shared" ref="D278:K278" si="134">D247+D251+D258+D264</f>
        <v>4.7</v>
      </c>
      <c r="E278" s="12">
        <f t="shared" si="134"/>
        <v>4.7</v>
      </c>
      <c r="F278" s="12">
        <f t="shared" si="134"/>
        <v>0</v>
      </c>
      <c r="G278" s="12">
        <f t="shared" si="134"/>
        <v>0</v>
      </c>
      <c r="H278" s="12">
        <f t="shared" si="134"/>
        <v>0</v>
      </c>
      <c r="I278" s="12">
        <f t="shared" si="134"/>
        <v>0</v>
      </c>
      <c r="J278" s="12">
        <f t="shared" si="134"/>
        <v>4.7</v>
      </c>
      <c r="K278" s="12">
        <f t="shared" si="134"/>
        <v>0</v>
      </c>
      <c r="M278" s="2" t="b">
        <f t="shared" si="110"/>
        <v>1</v>
      </c>
    </row>
    <row r="279" spans="1:13" ht="15.75" thickBot="1" x14ac:dyDescent="0.25">
      <c r="A279" s="24"/>
      <c r="B279" s="25" t="s">
        <v>55</v>
      </c>
      <c r="C279" s="18">
        <v>0</v>
      </c>
      <c r="D279" s="22">
        <f>SUM(E279:H279)</f>
        <v>0</v>
      </c>
      <c r="E279" s="17">
        <v>0</v>
      </c>
      <c r="F279" s="18">
        <v>0</v>
      </c>
      <c r="G279" s="18">
        <v>0</v>
      </c>
      <c r="H279" s="19">
        <v>0</v>
      </c>
      <c r="I279" s="17">
        <v>0</v>
      </c>
      <c r="J279" s="18">
        <v>0</v>
      </c>
      <c r="K279" s="19">
        <v>0</v>
      </c>
      <c r="M279" s="2" t="b">
        <f t="shared" si="110"/>
        <v>1</v>
      </c>
    </row>
    <row r="280" spans="1:13" ht="15.75" thickBot="1" x14ac:dyDescent="0.25">
      <c r="A280" s="224" t="s">
        <v>31</v>
      </c>
      <c r="B280" s="225"/>
      <c r="C280" s="180">
        <f>C73+C238+C274</f>
        <v>1147.1199999999999</v>
      </c>
      <c r="D280" s="181">
        <f>SUM(E280:H280)</f>
        <v>32163.834999999999</v>
      </c>
      <c r="E280" s="182">
        <f t="shared" ref="E280:K282" si="135">E73+E238+E274</f>
        <v>21524.134999999998</v>
      </c>
      <c r="F280" s="183">
        <f t="shared" si="135"/>
        <v>10404.5</v>
      </c>
      <c r="G280" s="183">
        <f t="shared" si="135"/>
        <v>225.2</v>
      </c>
      <c r="H280" s="184">
        <f t="shared" si="135"/>
        <v>10</v>
      </c>
      <c r="I280" s="182">
        <f t="shared" si="135"/>
        <v>46.699999999999996</v>
      </c>
      <c r="J280" s="183">
        <f t="shared" si="135"/>
        <v>27089.535</v>
      </c>
      <c r="K280" s="184">
        <f t="shared" si="135"/>
        <v>5027.5999999999995</v>
      </c>
      <c r="M280" s="2" t="b">
        <f t="shared" si="110"/>
        <v>1</v>
      </c>
    </row>
    <row r="281" spans="1:13" ht="15" x14ac:dyDescent="0.2">
      <c r="A281" s="172"/>
      <c r="B281" s="173" t="s">
        <v>49</v>
      </c>
      <c r="C281" s="174">
        <f>C74+C239+C275</f>
        <v>26</v>
      </c>
      <c r="D281" s="175">
        <f>SUM(E281:H281)</f>
        <v>467.1</v>
      </c>
      <c r="E281" s="176">
        <f t="shared" si="135"/>
        <v>467.1</v>
      </c>
      <c r="F281" s="177">
        <f t="shared" si="135"/>
        <v>0</v>
      </c>
      <c r="G281" s="177">
        <f t="shared" si="135"/>
        <v>0</v>
      </c>
      <c r="H281" s="178">
        <f t="shared" si="135"/>
        <v>0</v>
      </c>
      <c r="I281" s="176">
        <f t="shared" si="135"/>
        <v>7</v>
      </c>
      <c r="J281" s="179">
        <f t="shared" si="135"/>
        <v>448.7</v>
      </c>
      <c r="K281" s="178">
        <f t="shared" si="135"/>
        <v>11.4</v>
      </c>
      <c r="M281" s="2" t="b">
        <f t="shared" si="110"/>
        <v>1</v>
      </c>
    </row>
    <row r="282" spans="1:13" ht="15" x14ac:dyDescent="0.2">
      <c r="A282" s="26"/>
      <c r="B282" s="16" t="s">
        <v>50</v>
      </c>
      <c r="C282" s="12">
        <f>C75+C240+C276</f>
        <v>47.5</v>
      </c>
      <c r="D282" s="15">
        <f t="shared" si="117"/>
        <v>11788.5</v>
      </c>
      <c r="E282" s="11">
        <f t="shared" si="135"/>
        <v>4538.5</v>
      </c>
      <c r="F282" s="12">
        <f t="shared" si="135"/>
        <v>7110</v>
      </c>
      <c r="G282" s="12">
        <f t="shared" si="135"/>
        <v>130</v>
      </c>
      <c r="H282" s="13">
        <f t="shared" si="135"/>
        <v>10</v>
      </c>
      <c r="I282" s="11">
        <f t="shared" si="135"/>
        <v>0</v>
      </c>
      <c r="J282" s="12">
        <f t="shared" si="135"/>
        <v>11305.5</v>
      </c>
      <c r="K282" s="13">
        <f t="shared" si="135"/>
        <v>483</v>
      </c>
      <c r="M282" s="2" t="b">
        <f t="shared" si="110"/>
        <v>1</v>
      </c>
    </row>
    <row r="283" spans="1:13" ht="15" x14ac:dyDescent="0.2">
      <c r="A283" s="26"/>
      <c r="B283" s="16" t="s">
        <v>51</v>
      </c>
      <c r="C283" s="39">
        <f t="shared" ref="C283:K283" si="136">C241+C76</f>
        <v>0</v>
      </c>
      <c r="D283" s="15">
        <f t="shared" si="136"/>
        <v>6485.5</v>
      </c>
      <c r="E283" s="11">
        <f t="shared" si="136"/>
        <v>3395.5</v>
      </c>
      <c r="F283" s="12">
        <f t="shared" si="136"/>
        <v>3090</v>
      </c>
      <c r="G283" s="12">
        <f t="shared" si="136"/>
        <v>0</v>
      </c>
      <c r="H283" s="13">
        <f t="shared" si="136"/>
        <v>0</v>
      </c>
      <c r="I283" s="11">
        <f t="shared" si="136"/>
        <v>0</v>
      </c>
      <c r="J283" s="12">
        <f t="shared" si="136"/>
        <v>6484</v>
      </c>
      <c r="K283" s="13">
        <f t="shared" si="136"/>
        <v>1.5</v>
      </c>
      <c r="M283" s="2" t="b">
        <f t="shared" si="110"/>
        <v>1</v>
      </c>
    </row>
    <row r="284" spans="1:13" ht="15" x14ac:dyDescent="0.2">
      <c r="A284" s="26"/>
      <c r="B284" s="16" t="s">
        <v>52</v>
      </c>
      <c r="C284" s="12">
        <f>C242+C77+C277</f>
        <v>247.9</v>
      </c>
      <c r="D284" s="12">
        <f t="shared" si="117"/>
        <v>12274.400000000001</v>
      </c>
      <c r="E284" s="11">
        <f t="shared" ref="E284:K284" si="137">E242+E77+E277</f>
        <v>12259.400000000001</v>
      </c>
      <c r="F284" s="12">
        <f t="shared" si="137"/>
        <v>0</v>
      </c>
      <c r="G284" s="12">
        <f t="shared" si="137"/>
        <v>15</v>
      </c>
      <c r="H284" s="13">
        <f t="shared" si="137"/>
        <v>0</v>
      </c>
      <c r="I284" s="11">
        <f t="shared" si="137"/>
        <v>34.5</v>
      </c>
      <c r="J284" s="12">
        <f t="shared" si="137"/>
        <v>7714.7</v>
      </c>
      <c r="K284" s="13">
        <f t="shared" si="137"/>
        <v>4525.2</v>
      </c>
      <c r="M284" s="2" t="b">
        <f t="shared" si="110"/>
        <v>1</v>
      </c>
    </row>
    <row r="285" spans="1:13" ht="15" x14ac:dyDescent="0.2">
      <c r="A285" s="26"/>
      <c r="B285" s="16" t="s">
        <v>54</v>
      </c>
      <c r="C285" s="12">
        <f t="shared" ref="C285:K285" si="138">C278+C243+C78</f>
        <v>825.72</v>
      </c>
      <c r="D285" s="15">
        <f t="shared" si="138"/>
        <v>1148.335</v>
      </c>
      <c r="E285" s="11">
        <f t="shared" si="138"/>
        <v>863.6350000000001</v>
      </c>
      <c r="F285" s="12">
        <f t="shared" si="138"/>
        <v>204.5</v>
      </c>
      <c r="G285" s="12">
        <f t="shared" si="138"/>
        <v>80.2</v>
      </c>
      <c r="H285" s="13">
        <f t="shared" si="138"/>
        <v>0</v>
      </c>
      <c r="I285" s="11">
        <f t="shared" si="138"/>
        <v>5.1999999999999993</v>
      </c>
      <c r="J285" s="12">
        <f t="shared" si="138"/>
        <v>1136.635</v>
      </c>
      <c r="K285" s="13">
        <f t="shared" si="138"/>
        <v>6.5</v>
      </c>
      <c r="M285" s="2" t="b">
        <f t="shared" si="110"/>
        <v>1</v>
      </c>
    </row>
    <row r="286" spans="1:13" ht="15.75" thickBot="1" x14ac:dyDescent="0.25">
      <c r="A286" s="27"/>
      <c r="B286" s="25" t="s">
        <v>55</v>
      </c>
      <c r="C286" s="18">
        <f>C279+C244+C79</f>
        <v>0</v>
      </c>
      <c r="D286" s="22">
        <f t="shared" si="117"/>
        <v>0</v>
      </c>
      <c r="E286" s="17">
        <f t="shared" ref="E286:K286" si="139">E279+E244+E79</f>
        <v>0</v>
      </c>
      <c r="F286" s="18">
        <f t="shared" si="139"/>
        <v>0</v>
      </c>
      <c r="G286" s="18">
        <f t="shared" si="139"/>
        <v>0</v>
      </c>
      <c r="H286" s="19">
        <f t="shared" si="139"/>
        <v>0</v>
      </c>
      <c r="I286" s="17">
        <f t="shared" si="139"/>
        <v>0</v>
      </c>
      <c r="J286" s="18">
        <f t="shared" si="139"/>
        <v>0</v>
      </c>
      <c r="K286" s="19">
        <f t="shared" si="139"/>
        <v>0</v>
      </c>
      <c r="M286" s="2" t="b">
        <f t="shared" si="110"/>
        <v>1</v>
      </c>
    </row>
    <row r="287" spans="1:13" ht="15" x14ac:dyDescent="0.2">
      <c r="A287" s="28"/>
      <c r="B287" s="29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3" ht="15" x14ac:dyDescent="0.2">
      <c r="A288" s="28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">
      <c r="A289" s="31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5.75" x14ac:dyDescent="0.2">
      <c r="A290" s="32"/>
      <c r="B290" s="136"/>
    </row>
    <row r="291" spans="1:10" s="34" customFormat="1" ht="15.75" x14ac:dyDescent="0.2">
      <c r="A291" s="32"/>
      <c r="B291" s="1"/>
      <c r="F291" s="33"/>
    </row>
    <row r="292" spans="1:10" s="34" customFormat="1" ht="15.75" x14ac:dyDescent="0.2">
      <c r="A292" s="35"/>
    </row>
    <row r="293" spans="1:10" x14ac:dyDescent="0.2">
      <c r="A293" s="36"/>
    </row>
    <row r="294" spans="1:10" x14ac:dyDescent="0.2">
      <c r="A294" s="211"/>
      <c r="B294" s="212"/>
      <c r="C294" s="212"/>
      <c r="D294" s="212"/>
      <c r="E294" s="212"/>
    </row>
  </sheetData>
  <autoFilter ref="B1:B294"/>
  <mergeCells count="23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294:E294"/>
    <mergeCell ref="A80:K80"/>
    <mergeCell ref="A73:B73"/>
    <mergeCell ref="A238:B238"/>
    <mergeCell ref="A245:K245"/>
    <mergeCell ref="A280:B280"/>
    <mergeCell ref="A274:B274"/>
  </mergeCells>
  <phoneticPr fontId="2" type="noConversion"/>
  <pageMargins left="0.98425196850393704" right="0.39370078740157483" top="0.78740157480314965" bottom="0.39370078740157483" header="0.51181102362204722" footer="0.51181102362204722"/>
  <pageSetup paperSize="9" scale="90" orientation="landscape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268" sqref="G268"/>
    </sheetView>
  </sheetViews>
  <sheetFormatPr defaultRowHeight="12.75" x14ac:dyDescent="0.2"/>
  <cols>
    <col min="1" max="1" width="9.140625" style="2"/>
    <col min="2" max="16384" width="9.140625" style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Antonina S. Kostova</cp:lastModifiedBy>
  <cp:lastPrinted>2018-11-23T14:17:10Z</cp:lastPrinted>
  <dcterms:created xsi:type="dcterms:W3CDTF">2011-07-29T12:08:17Z</dcterms:created>
  <dcterms:modified xsi:type="dcterms:W3CDTF">2020-01-09T13:56:39Z</dcterms:modified>
</cp:coreProperties>
</file>