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tabRatio="945" activeTab="0"/>
  </bookViews>
  <sheets>
    <sheet name="Sheet1" sheetId="1" r:id="rId1"/>
    <sheet name="Printable" sheetId="2" r:id="rId2"/>
    <sheet name="Sheet2" sheetId="3" r:id="rId3"/>
  </sheets>
  <definedNames>
    <definedName name="_xlnm._FilterDatabase" localSheetId="1" hidden="1">'Printable'!$B$1:$B$2100</definedName>
    <definedName name="_xlnm.Print_Area" localSheetId="1">'Printable'!$A$1:$H$2071</definedName>
    <definedName name="_xlnm.Print_Titles" localSheetId="1">'Printable'!$13:$13</definedName>
  </definedNames>
  <calcPr fullCalcOnLoad="1"/>
</workbook>
</file>

<file path=xl/sharedStrings.xml><?xml version="1.0" encoding="utf-8"?>
<sst xmlns="http://schemas.openxmlformats.org/spreadsheetml/2006/main" count="3031" uniqueCount="886">
  <si>
    <t>х</t>
  </si>
  <si>
    <t xml:space="preserve"> </t>
  </si>
  <si>
    <t>Иглолистни</t>
  </si>
  <si>
    <t>Широколистни</t>
  </si>
  <si>
    <t>прерасли</t>
  </si>
  <si>
    <t>Р Е К А П И Т У Л А Ц И Я :</t>
  </si>
  <si>
    <t>ХРАСТИ</t>
  </si>
  <si>
    <t>ИГЛОЛИСТНИ</t>
  </si>
  <si>
    <t>ШИРОКОЛИСТНИ</t>
  </si>
  <si>
    <t>Храсти</t>
  </si>
  <si>
    <t>Дървесен вид</t>
  </si>
  <si>
    <t>всичко бр.</t>
  </si>
  <si>
    <t>бр.</t>
  </si>
  <si>
    <t>Nо по ред</t>
  </si>
  <si>
    <t>ОБЩО:</t>
  </si>
  <si>
    <t>в т. ч. годни за зале-сяване, бр.</t>
  </si>
  <si>
    <t>ОБЩО ДЕКОРАТИВНИ</t>
  </si>
  <si>
    <t>и облагородени фиданки</t>
  </si>
  <si>
    <t>Налични  фиданки</t>
  </si>
  <si>
    <t>средна височина, m</t>
  </si>
  <si>
    <t>Брой фиданки /контей-нери/</t>
  </si>
  <si>
    <t>І. ПИКИРАНИ (ШКОЛУВАНИ) ФИДАНКИ ЗА ЗАЛЕСЯВАНЕ</t>
  </si>
  <si>
    <t>ІІІ. КОНТЕЙНЕРНИ ФИДАНКИ ЗА ЗАЛЕСЯВАНЕ</t>
  </si>
  <si>
    <t>ІХ. КОЛЕДНИ ЕЛХИ</t>
  </si>
  <si>
    <t xml:space="preserve">ІV.ПИКИРАНИ (ШКОЛУВАНИ) ФИДАНКИ ЗА ДЕКОРАТИВНИ ЦЕЛИ </t>
  </si>
  <si>
    <t>ХІ. ОБЛАГОРОДЕНИ ФИДАНКИ ЗА ЗАЛЕСЯВАНЕ</t>
  </si>
  <si>
    <t>Х. КОНТЕЙНЕРНИ ФИДАНКИ ЗА КОЛЕДНИ ЕЛХИ</t>
  </si>
  <si>
    <t>ІІ. ВЕГЕТАТИВНИ ФИДАНКИ ЗА ЗАЛЕСЯВАНЕ</t>
  </si>
  <si>
    <t>V. ВЕГЕТАТИВНИ ФИДАНКИ ЗА ДЕКОРАТИВНИ ЦЕЛИ</t>
  </si>
  <si>
    <t>VІ. КОНТЕЙНЕРНИ ФИДАНКИ ЗА ДЕКОРАТИВНИ ЦЕЛИ</t>
  </si>
  <si>
    <t>VІІ. ПИКИРАНИ (ШКОЛУВАНИ) ФИДАНКИ ЗА ОБЛАГОРОДЯВАНЕ ЗА ДЕКОРАТИВНИ ЦЕЛИ</t>
  </si>
  <si>
    <t>VІІІ. ПИКИРАНИ (ШКОЛУВАНИ) ФИДАНКИ ЗА ОБЛАГОРОДЯВАНЕ ЗА ОВОЩАРСТВОТО</t>
  </si>
  <si>
    <t>ХІІ. ОБЛАГОРОДЕНИ ФИДАНКИ ЗА ДЕКОРАТИВНИ ЦЕЛИ</t>
  </si>
  <si>
    <t>ХІІІ. ОБЛАГОРОДЕНИ ФИДАНКИ ЗА ОВОЩАРСТВОТО</t>
  </si>
  <si>
    <t>ОБЩО :</t>
  </si>
  <si>
    <t>ОБЩО КОЛЕДНИ ЕЛХИ:</t>
  </si>
  <si>
    <t>О Б О Б Щ И Т Е Л Е Н       П Р О Т О К О Л  №__</t>
  </si>
  <si>
    <t>ОБЩО ОБЛАГОРОДЕНИ</t>
  </si>
  <si>
    <t>Бор веймутов</t>
  </si>
  <si>
    <t>Дугласка зелена</t>
  </si>
  <si>
    <t>Ела испанска</t>
  </si>
  <si>
    <t>Ела обикновена</t>
  </si>
  <si>
    <t>Кедър атласки</t>
  </si>
  <si>
    <t>Кедър хималайски</t>
  </si>
  <si>
    <t>Кипарис обикновен</t>
  </si>
  <si>
    <t>Смърч сребрист</t>
  </si>
  <si>
    <t>Туя източна</t>
  </si>
  <si>
    <t>Дъб червен</t>
  </si>
  <si>
    <t>Кестен конски</t>
  </si>
  <si>
    <t>Липа сребролистна</t>
  </si>
  <si>
    <t>Явор обикновен</t>
  </si>
  <si>
    <t>Ясен полски</t>
  </si>
  <si>
    <t>Дойция грацилис</t>
  </si>
  <si>
    <t>Керия японика</t>
  </si>
  <si>
    <t>Лоницера серотина</t>
  </si>
  <si>
    <t>Спирея флобели</t>
  </si>
  <si>
    <t>Спирея японика криспа</t>
  </si>
  <si>
    <t>Възраст и тип на фиданките</t>
  </si>
  <si>
    <t>Бор черен</t>
  </si>
  <si>
    <t>Гимнокладус</t>
  </si>
  <si>
    <t>Шестил</t>
  </si>
  <si>
    <t>Дървовидна ружа</t>
  </si>
  <si>
    <t>Каталпа</t>
  </si>
  <si>
    <t>Ела гръцка</t>
  </si>
  <si>
    <t>Кипарис аризонски</t>
  </si>
  <si>
    <t>Смърч обикновен</t>
  </si>
  <si>
    <t>Китайски мехурник</t>
  </si>
  <si>
    <t>Туя западна</t>
  </si>
  <si>
    <t>Албиция</t>
  </si>
  <si>
    <t>Брекиня</t>
  </si>
  <si>
    <t>Върба плачеща</t>
  </si>
  <si>
    <t>Златен дъжд</t>
  </si>
  <si>
    <t>Офика</t>
  </si>
  <si>
    <t>Рустифина</t>
  </si>
  <si>
    <t>Хибискус</t>
  </si>
  <si>
    <t xml:space="preserve">Керия </t>
  </si>
  <si>
    <t>Птиче грозде</t>
  </si>
  <si>
    <t>Ела борисова</t>
  </si>
  <si>
    <t>Вайгела</t>
  </si>
  <si>
    <t>Смрика</t>
  </si>
  <si>
    <t>Чашкодрян</t>
  </si>
  <si>
    <t>Кестен обикновен</t>
  </si>
  <si>
    <t>ІV.</t>
  </si>
  <si>
    <t>V.</t>
  </si>
  <si>
    <t>VІ.</t>
  </si>
  <si>
    <t>ІХ.</t>
  </si>
  <si>
    <t>Пауловния</t>
  </si>
  <si>
    <t>ЮИДП - Сливен</t>
  </si>
  <si>
    <t>Лавровишна</t>
  </si>
  <si>
    <t>Jasminum revolutum</t>
  </si>
  <si>
    <t>за инвентаризация на пикирани (школувани), вегетативни, контейнерни</t>
  </si>
  <si>
    <t>Ела сребриста</t>
  </si>
  <si>
    <t>Ела кавказка</t>
  </si>
  <si>
    <t>Кипарис блатен</t>
  </si>
  <si>
    <t>Лъжекипарис лавзонов</t>
  </si>
  <si>
    <t>Лъжекипарис</t>
  </si>
  <si>
    <t>Либоцедрус</t>
  </si>
  <si>
    <t>Мура бяла</t>
  </si>
  <si>
    <t>Секвоя гигантска</t>
  </si>
  <si>
    <t>Туя гигантска</t>
  </si>
  <si>
    <t>Албиция ленкорска</t>
  </si>
  <si>
    <t>Бреза бяла</t>
  </si>
  <si>
    <t>Върба къдрава</t>
  </si>
  <si>
    <t>Калина червена</t>
  </si>
  <si>
    <t>Лирово дърво</t>
  </si>
  <si>
    <t>Липа дребнолистна</t>
  </si>
  <si>
    <t>Маклура</t>
  </si>
  <si>
    <t>Скоруша</t>
  </si>
  <si>
    <t>Явор захарен</t>
  </si>
  <si>
    <t>Явор червен</t>
  </si>
  <si>
    <t>Явор ясенолистен</t>
  </si>
  <si>
    <t>Ясен американски</t>
  </si>
  <si>
    <t>Люляк обикновен</t>
  </si>
  <si>
    <t>Махония</t>
  </si>
  <si>
    <t xml:space="preserve">Пираканта </t>
  </si>
  <si>
    <t xml:space="preserve">Чашкодрян </t>
  </si>
  <si>
    <t>Чемшир</t>
  </si>
  <si>
    <t xml:space="preserve">Кисел трън </t>
  </si>
  <si>
    <t>Кисел трън</t>
  </si>
  <si>
    <t xml:space="preserve">Юка </t>
  </si>
  <si>
    <t xml:space="preserve">Гинко билоба </t>
  </si>
  <si>
    <t xml:space="preserve">Лъжекипарис </t>
  </si>
  <si>
    <t xml:space="preserve">Туя гигантска </t>
  </si>
  <si>
    <t xml:space="preserve">Туя западна </t>
  </si>
  <si>
    <t xml:space="preserve">Арония </t>
  </si>
  <si>
    <t>Бръшлян</t>
  </si>
  <si>
    <t xml:space="preserve">Върба хирошико </t>
  </si>
  <si>
    <t xml:space="preserve">Дрян кълбовиден </t>
  </si>
  <si>
    <t xml:space="preserve">Жасмин </t>
  </si>
  <si>
    <t xml:space="preserve">Котонеастър </t>
  </si>
  <si>
    <t>Кучи дрян с жълти клони</t>
  </si>
  <si>
    <t>Кучи дрян с червени клони</t>
  </si>
  <si>
    <t xml:space="preserve">Лавровишна </t>
  </si>
  <si>
    <t xml:space="preserve">Лоницера </t>
  </si>
  <si>
    <t xml:space="preserve">Потентила </t>
  </si>
  <si>
    <t xml:space="preserve">Птиче грозде </t>
  </si>
  <si>
    <t>Птиче грозде шарено</t>
  </si>
  <si>
    <t>Тамарикс</t>
  </si>
  <si>
    <t xml:space="preserve">Форзиция </t>
  </si>
  <si>
    <t>Форзиция</t>
  </si>
  <si>
    <t xml:space="preserve">Чемшир </t>
  </si>
  <si>
    <t>СЗДП - Враца</t>
  </si>
  <si>
    <t>Гинкго билоба</t>
  </si>
  <si>
    <t xml:space="preserve">Бор хималайски </t>
  </si>
  <si>
    <t>Секвоя</t>
  </si>
  <si>
    <t xml:space="preserve">Туя източна златиста кълбовидна </t>
  </si>
  <si>
    <t xml:space="preserve">Смърч сребрист в/у смърч обикн. </t>
  </si>
  <si>
    <t>ВСИЧКО иглолистни</t>
  </si>
  <si>
    <t>ВСИЧКО широколистни :</t>
  </si>
  <si>
    <t>Див рожков</t>
  </si>
  <si>
    <t>Спирея</t>
  </si>
  <si>
    <t>СЦДП - Габрово</t>
  </si>
  <si>
    <t>Смрика миризлива</t>
  </si>
  <si>
    <t>Мукина</t>
  </si>
  <si>
    <t>Спарциум</t>
  </si>
  <si>
    <t>Дойция</t>
  </si>
  <si>
    <t>Розмарин</t>
  </si>
  <si>
    <t>РЕКАПИТУЛАЦИЯ</t>
  </si>
  <si>
    <t>СИДП - Шумен</t>
  </si>
  <si>
    <t xml:space="preserve">ВСИЧКО широколистни </t>
  </si>
  <si>
    <t>Кедър ливански</t>
  </si>
  <si>
    <t xml:space="preserve">Орех обикновен </t>
  </si>
  <si>
    <t>Ела корейска</t>
  </si>
  <si>
    <t>ВСИЧКО широколистни</t>
  </si>
  <si>
    <t>в т.ч.</t>
  </si>
  <si>
    <t>Метасеквоя</t>
  </si>
  <si>
    <t>Туя златиста</t>
  </si>
  <si>
    <t>Върба миризлива</t>
  </si>
  <si>
    <t>Магнолия</t>
  </si>
  <si>
    <t>Люляк индийски</t>
  </si>
  <si>
    <t>Бор бял</t>
  </si>
  <si>
    <t>Дъб киевски</t>
  </si>
  <si>
    <t>Еукомия</t>
  </si>
  <si>
    <t>Киселица</t>
  </si>
  <si>
    <t>Мелия</t>
  </si>
  <si>
    <t>Арония</t>
  </si>
  <si>
    <t>Вайгелия нокътова</t>
  </si>
  <si>
    <t>Симфорикарпус бял</t>
  </si>
  <si>
    <t>Сорбария офиковолистна</t>
  </si>
  <si>
    <t>Спирея японска</t>
  </si>
  <si>
    <t>Магнолия вечнозелена</t>
  </si>
  <si>
    <t>Див лимон</t>
  </si>
  <si>
    <t>Филодендрон</t>
  </si>
  <si>
    <t>Еводия</t>
  </si>
  <si>
    <t>Витекс обикновен</t>
  </si>
  <si>
    <t>Каликантус</t>
  </si>
  <si>
    <t>Текома</t>
  </si>
  <si>
    <t>ЮЦДП - Смолян</t>
  </si>
  <si>
    <t>ВСИЧКО храсти</t>
  </si>
  <si>
    <t xml:space="preserve">ОБЩО </t>
  </si>
  <si>
    <t>Птиче грозде японско</t>
  </si>
  <si>
    <t>Чашкодрян японски  шарен</t>
  </si>
  <si>
    <t>Кисел трън юлианов</t>
  </si>
  <si>
    <t xml:space="preserve">VІІ.  </t>
  </si>
  <si>
    <t>ВСИЧКО иглолистни:</t>
  </si>
  <si>
    <t>ОБЩО</t>
  </si>
  <si>
    <t>ЮЗДП - Благоевград</t>
  </si>
  <si>
    <t>Липа едролистна</t>
  </si>
  <si>
    <t>Чашкодрян японски</t>
  </si>
  <si>
    <t>Смрика пирамидална</t>
  </si>
  <si>
    <t>Лъжекипарис"Версиколор"</t>
  </si>
  <si>
    <t>Дрян</t>
  </si>
  <si>
    <t>Касис</t>
  </si>
  <si>
    <t xml:space="preserve">Лимон китайски </t>
  </si>
  <si>
    <t>Сантолина</t>
  </si>
  <si>
    <t>Чашкодрян"Емералд голд"</t>
  </si>
  <si>
    <t>Чемшир дървовиден</t>
  </si>
  <si>
    <t>Туя ерикоидна</t>
  </si>
  <si>
    <t>Вишна японска</t>
  </si>
  <si>
    <t xml:space="preserve">Бор бял </t>
  </si>
  <si>
    <t xml:space="preserve">Дюля японска </t>
  </si>
  <si>
    <t>Смрика стелеща се</t>
  </si>
  <si>
    <t>Ела балсамова</t>
  </si>
  <si>
    <t>Туя източна зелена</t>
  </si>
  <si>
    <t>Смрика зелена кълбовидна</t>
  </si>
  <si>
    <t>Смрика червена кълбовидна</t>
  </si>
  <si>
    <t>VІІІ.</t>
  </si>
  <si>
    <t>ОТДЕЛ "ДЪРЖАВНИ ГОРСКИ ПРЕДПРИЯТИЯ"</t>
  </si>
  <si>
    <t>ПИКИРАНИ ЗА ЗАЛЕСЯВАНЕ</t>
  </si>
  <si>
    <t xml:space="preserve">в т. ч. иглолистни </t>
  </si>
  <si>
    <t xml:space="preserve">           широколистни</t>
  </si>
  <si>
    <t xml:space="preserve">           храсти</t>
  </si>
  <si>
    <t>ВЕГЕТАТИВНИ</t>
  </si>
  <si>
    <t>КОНТЕЙНЕРНИ</t>
  </si>
  <si>
    <t>ОБЛАГОРОДЕНИ</t>
  </si>
  <si>
    <t>ПИКИРАНИ ЗА ДЕКОРАТИВНИ ЦЕЛИ</t>
  </si>
  <si>
    <t>ПИКИРАНИ ЗА ОБЛАГОРОДЯВАНЕ</t>
  </si>
  <si>
    <t>ПИКИРАНИ ЗА КОЛЕДНИ ЕЛХИ</t>
  </si>
  <si>
    <t>ВИД НА ФИДАНКИТЕ</t>
  </si>
  <si>
    <t>І.</t>
  </si>
  <si>
    <t>ІІ.</t>
  </si>
  <si>
    <t>ІІІ.</t>
  </si>
  <si>
    <t>VІІ.</t>
  </si>
  <si>
    <t xml:space="preserve">Приложение №16 </t>
  </si>
  <si>
    <t>Брой фиданки (контей-нери)</t>
  </si>
  <si>
    <t>Туя западна "Смарагд"</t>
  </si>
  <si>
    <t>Бук обикновен (черв. ф-ма)</t>
  </si>
  <si>
    <t>Мекиш</t>
  </si>
  <si>
    <t>Платан западен</t>
  </si>
  <si>
    <t>Платан източен</t>
  </si>
  <si>
    <t>Дюла японска</t>
  </si>
  <si>
    <t>Смрика стелеща се зелена</t>
  </si>
  <si>
    <t>Амброво дърво (Ликвидамбър)</t>
  </si>
  <si>
    <t xml:space="preserve">Туя западна "Смарагд" </t>
  </si>
  <si>
    <t>Приложение № 16</t>
  </si>
  <si>
    <t>13</t>
  </si>
  <si>
    <t>Орех обикновен сорт Дряново</t>
  </si>
  <si>
    <t>Орех обикновен сорт Шейново</t>
  </si>
  <si>
    <t>Бреза обикновена</t>
  </si>
  <si>
    <t>Криптомерия</t>
  </si>
  <si>
    <t>Явор палмоволистен</t>
  </si>
  <si>
    <t>Голямо сапунено орехче</t>
  </si>
  <si>
    <t>Дюля японска</t>
  </si>
  <si>
    <t>Нокът обикновен</t>
  </si>
  <si>
    <t>Смокиня</t>
  </si>
  <si>
    <t>Дойция красива</t>
  </si>
  <si>
    <t>15</t>
  </si>
  <si>
    <t>16</t>
  </si>
  <si>
    <t xml:space="preserve">Бор морски </t>
  </si>
  <si>
    <t xml:space="preserve">Нар </t>
  </si>
  <si>
    <t>Орех обикновен сорт Извор -10</t>
  </si>
  <si>
    <t>Орех обикновен сорт Сливенски</t>
  </si>
  <si>
    <t>Череша обикновена (дива)</t>
  </si>
  <si>
    <t>Бор пиния</t>
  </si>
  <si>
    <t>Смрика дървовидна</t>
  </si>
  <si>
    <t>Акация бяла</t>
  </si>
  <si>
    <t>Дъб корков</t>
  </si>
  <si>
    <t>Жасмин зимен</t>
  </si>
  <si>
    <t>Моливно дърво (Виргинска хвойна)</t>
  </si>
  <si>
    <t>Туя западна ерикоидна</t>
  </si>
  <si>
    <t xml:space="preserve">Клен хиркански </t>
  </si>
  <si>
    <t>Евонимус фортуней</t>
  </si>
  <si>
    <t>Туя западна кълбовидна</t>
  </si>
  <si>
    <t>Круша дива (обикновена)</t>
  </si>
  <si>
    <t>Ясен обикновен (планински)</t>
  </si>
  <si>
    <t>Магнолия кобус (японска магнолия)</t>
  </si>
  <si>
    <t>Пираканта червена</t>
  </si>
  <si>
    <t>Смрика (Juniperus gold coast)</t>
  </si>
  <si>
    <t>Смрика (J. Scorpuloruns)</t>
  </si>
  <si>
    <t>Вечнозелени храсти</t>
  </si>
  <si>
    <t>Цъфтящи храсти</t>
  </si>
  <si>
    <t>Лъжекипарис "Алуми"</t>
  </si>
  <si>
    <t>Туя западна колоновидна</t>
  </si>
  <si>
    <t>Туйопсис</t>
  </si>
  <si>
    <t>I.</t>
  </si>
  <si>
    <t>II.</t>
  </si>
  <si>
    <t>III.</t>
  </si>
  <si>
    <t>Котонеастър микрофила</t>
  </si>
  <si>
    <t>ВСИЧКО иглолистни :</t>
  </si>
  <si>
    <t>XIII.</t>
  </si>
  <si>
    <t>към чл. 35, ал.3</t>
  </si>
  <si>
    <t>Леска обикновена</t>
  </si>
  <si>
    <t>Калоцедрус ароматен</t>
  </si>
  <si>
    <t>18</t>
  </si>
  <si>
    <t>Лъжекипарис лавзанов грахов BL</t>
  </si>
  <si>
    <t>Туя западна (Albospicataa)</t>
  </si>
  <si>
    <t>Туя източна пирамидално златиста</t>
  </si>
  <si>
    <t>Люляк</t>
  </si>
  <si>
    <t>Спирея Ван хутей /спирея майски сняг</t>
  </si>
  <si>
    <t>Птиче грозде златисто</t>
  </si>
  <si>
    <t>Бор пондероски</t>
  </si>
  <si>
    <t>Махония японска</t>
  </si>
  <si>
    <t>Други вегетативни храсти</t>
  </si>
  <si>
    <t>Клек</t>
  </si>
  <si>
    <t>17</t>
  </si>
  <si>
    <t>Върба ива</t>
  </si>
  <si>
    <t>Смрика жълта</t>
  </si>
  <si>
    <t>Тис</t>
  </si>
  <si>
    <t>Дрян кучи</t>
  </si>
  <si>
    <t>Мура черна</t>
  </si>
  <si>
    <t>Акация жълта</t>
  </si>
  <si>
    <t>Пираканта жълта</t>
  </si>
  <si>
    <t>Лиственица европейска</t>
  </si>
  <si>
    <t>Върба манджурска</t>
  </si>
  <si>
    <t>Кипарис обикн. пирам.</t>
  </si>
  <si>
    <t>Кипарис обикн. хориз.</t>
  </si>
  <si>
    <t>12</t>
  </si>
  <si>
    <t>Туя западна рейнголд</t>
  </si>
  <si>
    <t>Лигуструм</t>
  </si>
  <si>
    <t>Евонимус</t>
  </si>
  <si>
    <t>Нар</t>
  </si>
  <si>
    <t>Лаврово (дафиново) дърво</t>
  </si>
  <si>
    <t>Нокът дребнолистен</t>
  </si>
  <si>
    <t>Птиче грозде цветно</t>
  </si>
  <si>
    <t>Пириканта</t>
  </si>
  <si>
    <t>Спирея (майски сняг)</t>
  </si>
  <si>
    <t>Орлов нокът</t>
  </si>
  <si>
    <t>8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</si>
  <si>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</si>
  <si>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</si>
  <si>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</si>
  <si>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</si>
  <si>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</si>
  <si>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</si>
  <si>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</si>
  <si>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</si>
  <si>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</si>
  <si>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</si>
  <si>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14</t>
  </si>
  <si>
    <t>19</t>
  </si>
  <si>
    <t>20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</si>
  <si>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</si>
  <si>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</si>
  <si>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</si>
  <si>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</si>
  <si>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</si>
  <si>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</si>
  <si>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</si>
  <si>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</si>
  <si>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</si>
  <si>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31</t>
  </si>
  <si>
    <t>34</t>
  </si>
  <si>
    <t>30</t>
  </si>
  <si>
    <t>Кипарис сребрист</t>
  </si>
  <si>
    <t>Лоницера нитида</t>
  </si>
  <si>
    <t>Лешник бадемовиден</t>
  </si>
  <si>
    <t>Лешник ран трапузендски</t>
  </si>
  <si>
    <t>Лешник римски</t>
  </si>
  <si>
    <t>Лешник тонда джентиле</t>
  </si>
  <si>
    <t>Лъжекипарис грахов</t>
  </si>
  <si>
    <t>Туя кълбовидна</t>
  </si>
  <si>
    <t>Чашкодрян цветен</t>
  </si>
  <si>
    <t xml:space="preserve">Туя кълбовидна </t>
  </si>
  <si>
    <t>Платан яворолистен - хибриден</t>
  </si>
  <si>
    <t>Зеленика</t>
  </si>
  <si>
    <t>Лешник</t>
  </si>
  <si>
    <t>Туя западна (Golden globe)</t>
  </si>
  <si>
    <t>P. I55/65</t>
  </si>
  <si>
    <t>Кипарис об. - horizontalis</t>
  </si>
  <si>
    <t>Клен червен</t>
  </si>
  <si>
    <t>Смрика обикновена</t>
  </si>
  <si>
    <t>Кариоптерис</t>
  </si>
  <si>
    <t xml:space="preserve">Леска </t>
  </si>
  <si>
    <t xml:space="preserve">Хибискус сириакус </t>
  </si>
  <si>
    <t>Цезалпиния</t>
  </si>
  <si>
    <t>Vitex</t>
  </si>
  <si>
    <t>Туя западна "Рейн голд"</t>
  </si>
  <si>
    <t>Ясен кълб.ф-ма в/у ам. ясен</t>
  </si>
  <si>
    <t>Туя кълбовидна гигант</t>
  </si>
  <si>
    <t>Туя кълбовидна джуджевидна</t>
  </si>
  <si>
    <t xml:space="preserve">Платан </t>
  </si>
  <si>
    <t>Туя западна "Голд"</t>
  </si>
  <si>
    <t>Туя западна "Пирамидална"</t>
  </si>
  <si>
    <t>Смрика китайска (Pfitzeriana)</t>
  </si>
  <si>
    <t>Смрика китайска (Sea Green)</t>
  </si>
  <si>
    <t>Смрика китайска (Sargenti)</t>
  </si>
  <si>
    <t>Лигуструм обикновен</t>
  </si>
  <si>
    <t>Лигуструм жълто зелен</t>
  </si>
  <si>
    <t>Лоницера</t>
  </si>
  <si>
    <t>Орех</t>
  </si>
  <si>
    <t>Черница бяла</t>
  </si>
  <si>
    <t>Туя западна "Даника"</t>
  </si>
  <si>
    <t>2/7</t>
  </si>
  <si>
    <t>3/3</t>
  </si>
  <si>
    <t>1/17</t>
  </si>
  <si>
    <t>1,00-1,25</t>
  </si>
  <si>
    <t>1/7</t>
  </si>
  <si>
    <t>3/9</t>
  </si>
  <si>
    <t>2/10</t>
  </si>
  <si>
    <t>2/8</t>
  </si>
  <si>
    <t>2/20</t>
  </si>
  <si>
    <t>2/12</t>
  </si>
  <si>
    <t>5/10</t>
  </si>
  <si>
    <t>3/12</t>
  </si>
  <si>
    <t>2/6</t>
  </si>
  <si>
    <t>0,50-0,80</t>
  </si>
  <si>
    <t>3/8</t>
  </si>
  <si>
    <t>2/11</t>
  </si>
  <si>
    <t>1/6</t>
  </si>
  <si>
    <t>2/19</t>
  </si>
  <si>
    <t>1/18</t>
  </si>
  <si>
    <t>3/10</t>
  </si>
  <si>
    <t>1/8</t>
  </si>
  <si>
    <t>4/10</t>
  </si>
  <si>
    <t>1/5</t>
  </si>
  <si>
    <t>2/9</t>
  </si>
  <si>
    <t>1,90-2,15</t>
  </si>
  <si>
    <t>1,20-1,50</t>
  </si>
  <si>
    <t>3/6</t>
  </si>
  <si>
    <t>8/0</t>
  </si>
  <si>
    <t>0,80-1,20</t>
  </si>
  <si>
    <t>3/13</t>
  </si>
  <si>
    <t>4/11</t>
  </si>
  <si>
    <t>2/17</t>
  </si>
  <si>
    <t>3/22</t>
  </si>
  <si>
    <t>5/9</t>
  </si>
  <si>
    <t>5/6</t>
  </si>
  <si>
    <t>0,30-0,50</t>
  </si>
  <si>
    <t>1/1</t>
  </si>
  <si>
    <t>0,15-0,20</t>
  </si>
  <si>
    <t>5/5</t>
  </si>
  <si>
    <t>3/7</t>
  </si>
  <si>
    <t>0,65-0,75</t>
  </si>
  <si>
    <t>0/4</t>
  </si>
  <si>
    <t>4/6</t>
  </si>
  <si>
    <t>1,80-2,00</t>
  </si>
  <si>
    <t>1/9</t>
  </si>
  <si>
    <t>1,60-1,80</t>
  </si>
  <si>
    <t>3/11</t>
  </si>
  <si>
    <t>1/2</t>
  </si>
  <si>
    <t>1,30-1,50</t>
  </si>
  <si>
    <t>5/16</t>
  </si>
  <si>
    <t>0,30-0,35</t>
  </si>
  <si>
    <t>0/5</t>
  </si>
  <si>
    <t>1,20-1,30</t>
  </si>
  <si>
    <t>0/7</t>
  </si>
  <si>
    <t>0,80-1,00</t>
  </si>
  <si>
    <t>0/8</t>
  </si>
  <si>
    <t>0,50-0,60</t>
  </si>
  <si>
    <t>0,25-0,30</t>
  </si>
  <si>
    <t>0/6</t>
  </si>
  <si>
    <t>5/3</t>
  </si>
  <si>
    <t>4/4</t>
  </si>
  <si>
    <t>6/5</t>
  </si>
  <si>
    <t>3/1</t>
  </si>
  <si>
    <t>5/7</t>
  </si>
  <si>
    <t>1/3</t>
  </si>
  <si>
    <t>2/1</t>
  </si>
  <si>
    <t>2/13</t>
  </si>
  <si>
    <t>Туя кълбовидна Даника</t>
  </si>
  <si>
    <t>Хвойна Блу шип</t>
  </si>
  <si>
    <t>Хвойна Принца на Уелс</t>
  </si>
  <si>
    <t>1/10</t>
  </si>
  <si>
    <t>Хибускус (дървовидна ружа)</t>
  </si>
  <si>
    <t>1/15</t>
  </si>
  <si>
    <t>Хебе</t>
  </si>
  <si>
    <t>3/4</t>
  </si>
  <si>
    <t>1,50-1,70</t>
  </si>
  <si>
    <t>2/16</t>
  </si>
  <si>
    <t>Копривка южна</t>
  </si>
  <si>
    <t>0/1/2</t>
  </si>
  <si>
    <t>Дива лоза</t>
  </si>
  <si>
    <t>Спирея (майски сняг) бяла</t>
  </si>
  <si>
    <t>Спирея (майски сняг) червена</t>
  </si>
  <si>
    <t>Спирея Ван хутей</t>
  </si>
  <si>
    <t>Спирея Дуглази</t>
  </si>
  <si>
    <t>Върба декоративна</t>
  </si>
  <si>
    <t>Люляк персика</t>
  </si>
  <si>
    <t>4/8</t>
  </si>
  <si>
    <t>8/1</t>
  </si>
  <si>
    <t>Лъжекипарис лавзанов (Golden wonder)</t>
  </si>
  <si>
    <t>Juniperus sabina (Aureovariegata)</t>
  </si>
  <si>
    <t>0/9</t>
  </si>
  <si>
    <t>-1/3 РХ</t>
  </si>
  <si>
    <t>1,15-1,40</t>
  </si>
  <si>
    <t>-1/2 РХ</t>
  </si>
  <si>
    <t>2/1С 2,5 l</t>
  </si>
  <si>
    <t>0/3С 2,5 l</t>
  </si>
  <si>
    <t>0,10</t>
  </si>
  <si>
    <t>7/21</t>
  </si>
  <si>
    <t>5/11</t>
  </si>
  <si>
    <t>0,60-0,80</t>
  </si>
  <si>
    <t>0,50-0,70</t>
  </si>
  <si>
    <t>2,25-2,50</t>
  </si>
  <si>
    <t>1/4/8</t>
  </si>
  <si>
    <t>1,00-1,30</t>
  </si>
  <si>
    <t>9/0</t>
  </si>
  <si>
    <t>1,00-1,20</t>
  </si>
  <si>
    <t>10/2</t>
  </si>
  <si>
    <t>6/10</t>
  </si>
  <si>
    <t>`1/1/11</t>
  </si>
  <si>
    <t>Гледичия</t>
  </si>
  <si>
    <t>4/1</t>
  </si>
  <si>
    <t>2/3С/1</t>
  </si>
  <si>
    <t>1,80-2,20</t>
  </si>
  <si>
    <t>1/6С/1</t>
  </si>
  <si>
    <t>1`/2/12</t>
  </si>
  <si>
    <t>3/3/10</t>
  </si>
  <si>
    <t>3,05-3,55</t>
  </si>
  <si>
    <t>6/1</t>
  </si>
  <si>
    <t>0/13</t>
  </si>
  <si>
    <t>2/6С 2,5 l</t>
  </si>
  <si>
    <t>2/4С 5 l</t>
  </si>
  <si>
    <t>3/6С 2,5 l</t>
  </si>
  <si>
    <t>1/6С 2,5 l</t>
  </si>
  <si>
    <t>6/5С 10 l</t>
  </si>
  <si>
    <t>2/10С 5 l</t>
  </si>
  <si>
    <t>3/5С 2,5 l</t>
  </si>
  <si>
    <t>1/11</t>
  </si>
  <si>
    <t>1/12</t>
  </si>
  <si>
    <t>1/4/7</t>
  </si>
  <si>
    <t>1/3/8</t>
  </si>
  <si>
    <t>2/4С 2,5 l</t>
  </si>
  <si>
    <t>1/2С 2,5 l</t>
  </si>
  <si>
    <t>3/4С 2,5 l</t>
  </si>
  <si>
    <t>1/7С 5 l</t>
  </si>
  <si>
    <t>2/2С 2,5 l</t>
  </si>
  <si>
    <t>4/7</t>
  </si>
  <si>
    <t>1`/9</t>
  </si>
  <si>
    <t>1`/12</t>
  </si>
  <si>
    <t>1`/11</t>
  </si>
  <si>
    <t>1`/10</t>
  </si>
  <si>
    <t>1`/13</t>
  </si>
  <si>
    <t>1`/7</t>
  </si>
  <si>
    <t>2/3</t>
  </si>
  <si>
    <t>1/14</t>
  </si>
  <si>
    <t>2/4</t>
  </si>
  <si>
    <t>над 1м</t>
  </si>
  <si>
    <t>до 1м</t>
  </si>
  <si>
    <t>4/12</t>
  </si>
  <si>
    <t>6/2</t>
  </si>
  <si>
    <t>10/1</t>
  </si>
  <si>
    <t>4/20</t>
  </si>
  <si>
    <t>3/16</t>
  </si>
  <si>
    <t>3/17</t>
  </si>
  <si>
    <t>3/15</t>
  </si>
  <si>
    <t>5/4</t>
  </si>
  <si>
    <t>0,90-1,15</t>
  </si>
  <si>
    <t>2/15</t>
  </si>
  <si>
    <t>0,70-0,90</t>
  </si>
  <si>
    <t>3/2</t>
  </si>
  <si>
    <t>0,20-0,40</t>
  </si>
  <si>
    <t>2,40-2,80</t>
  </si>
  <si>
    <t>4/5</t>
  </si>
  <si>
    <t>6/6</t>
  </si>
  <si>
    <t>7/5</t>
  </si>
  <si>
    <t>8/4</t>
  </si>
  <si>
    <t>9/3</t>
  </si>
  <si>
    <t>5/8</t>
  </si>
  <si>
    <t>х/х10`</t>
  </si>
  <si>
    <t>х/х11`</t>
  </si>
  <si>
    <t>1/2/3;3/1;2/1</t>
  </si>
  <si>
    <t>1/2/3;3/1;1/1</t>
  </si>
  <si>
    <t>1/2/3</t>
  </si>
  <si>
    <t>1/3;1/1</t>
  </si>
  <si>
    <t>1/0 С 5</t>
  </si>
  <si>
    <t>5/0 С 28</t>
  </si>
  <si>
    <t>1/1/13</t>
  </si>
  <si>
    <t>2/2</t>
  </si>
  <si>
    <t>2/14</t>
  </si>
  <si>
    <t>1/2/15</t>
  </si>
  <si>
    <t>1/4</t>
  </si>
  <si>
    <t>1/2/3; 1/2</t>
  </si>
  <si>
    <t>1/5; 2/12</t>
  </si>
  <si>
    <t>0/1 С 6</t>
  </si>
  <si>
    <t>Туя западна Globosa</t>
  </si>
  <si>
    <t>Туя западна Golden globe</t>
  </si>
  <si>
    <t>Туя западна кълбовидна Даника</t>
  </si>
  <si>
    <t>Туя западна Тини тим</t>
  </si>
  <si>
    <t>1/0 С 6</t>
  </si>
  <si>
    <t>2/0 С 6</t>
  </si>
  <si>
    <t>3/0 С 6</t>
  </si>
  <si>
    <t>5/0 С 6</t>
  </si>
  <si>
    <t>2 / 3</t>
  </si>
  <si>
    <t>над 3,00</t>
  </si>
  <si>
    <t>2,0-3,5</t>
  </si>
  <si>
    <t>P. I 214</t>
  </si>
  <si>
    <t>2,0-3,0</t>
  </si>
  <si>
    <t>1/21</t>
  </si>
  <si>
    <t>0/10С/3</t>
  </si>
  <si>
    <t>1/13</t>
  </si>
  <si>
    <t>1,0-2,0</t>
  </si>
  <si>
    <t>1/16</t>
  </si>
  <si>
    <t>1,30-3,50</t>
  </si>
  <si>
    <t>5/1/1</t>
  </si>
  <si>
    <t>0/6С/2</t>
  </si>
  <si>
    <t>2,20-2,70</t>
  </si>
  <si>
    <t>0/4С/3</t>
  </si>
  <si>
    <t>0,50-2,00</t>
  </si>
  <si>
    <t>6/4</t>
  </si>
  <si>
    <t>5/2</t>
  </si>
  <si>
    <t>1/19</t>
  </si>
  <si>
    <t>1/23</t>
  </si>
  <si>
    <t>0/6С/3</t>
  </si>
  <si>
    <t>0/7С/3</t>
  </si>
  <si>
    <t>2/18</t>
  </si>
  <si>
    <t>0/2С/3</t>
  </si>
  <si>
    <t>0/3С/3</t>
  </si>
  <si>
    <t>0/5С/3</t>
  </si>
  <si>
    <t>0/1С/3</t>
  </si>
  <si>
    <t>0/1С/2</t>
  </si>
  <si>
    <t>0/3С/2</t>
  </si>
  <si>
    <t>7/2</t>
  </si>
  <si>
    <t>7/3</t>
  </si>
  <si>
    <t>0/8С</t>
  </si>
  <si>
    <t>2/1С</t>
  </si>
  <si>
    <t>Кедър сбит речен</t>
  </si>
  <si>
    <t>0/5С</t>
  </si>
  <si>
    <t>0/7С</t>
  </si>
  <si>
    <t>1/7 С</t>
  </si>
  <si>
    <t>0/4С</t>
  </si>
  <si>
    <t>0,50-1,30</t>
  </si>
  <si>
    <t>Х/5/0</t>
  </si>
  <si>
    <t>0/1</t>
  </si>
  <si>
    <t>1г.</t>
  </si>
  <si>
    <t>Бряст полски</t>
  </si>
  <si>
    <t>Дъб космат</t>
  </si>
  <si>
    <t>Черна елша</t>
  </si>
  <si>
    <t>3,14</t>
  </si>
  <si>
    <t>2,55</t>
  </si>
  <si>
    <t>2/4/6</t>
  </si>
  <si>
    <t>2/8/3</t>
  </si>
  <si>
    <t>3/3/3</t>
  </si>
  <si>
    <t>3/14</t>
  </si>
  <si>
    <t>3/5</t>
  </si>
  <si>
    <t>0,49</t>
  </si>
  <si>
    <t>4/13</t>
  </si>
  <si>
    <t>6/3</t>
  </si>
  <si>
    <t>6/0</t>
  </si>
  <si>
    <t>2/24</t>
  </si>
  <si>
    <t>0/2/5</t>
  </si>
  <si>
    <t>2/5</t>
  </si>
  <si>
    <t>0/2/7/3</t>
  </si>
  <si>
    <t>2,79</t>
  </si>
  <si>
    <t>8/3</t>
  </si>
  <si>
    <t>7/4</t>
  </si>
  <si>
    <t>Смрика (J. Rocery gen)</t>
  </si>
  <si>
    <t>0/2/2</t>
  </si>
  <si>
    <t>0/2/3</t>
  </si>
  <si>
    <t>0/1/6</t>
  </si>
  <si>
    <t>0/2/4</t>
  </si>
  <si>
    <t>0/2/6</t>
  </si>
  <si>
    <t>0/1/4</t>
  </si>
  <si>
    <t>0/1/3</t>
  </si>
  <si>
    <t>0/2/1</t>
  </si>
  <si>
    <t>0/2/</t>
  </si>
  <si>
    <t>0/1/8</t>
  </si>
  <si>
    <t>0/3/3</t>
  </si>
  <si>
    <t>2/28</t>
  </si>
  <si>
    <t>0/1/5</t>
  </si>
  <si>
    <t>0/1x4</t>
  </si>
  <si>
    <t>0/2/10</t>
  </si>
  <si>
    <t>0/5x2</t>
  </si>
  <si>
    <t>0/4x2</t>
  </si>
  <si>
    <t>0/3/2</t>
  </si>
  <si>
    <t>0/1/11</t>
  </si>
  <si>
    <t>0/1/7</t>
  </si>
  <si>
    <t>1/4C20</t>
  </si>
  <si>
    <t>0/2/9/С20</t>
  </si>
  <si>
    <t>0/1x0С14</t>
  </si>
  <si>
    <t>0/1x1</t>
  </si>
  <si>
    <t>1/3C14</t>
  </si>
  <si>
    <t>2/7С22</t>
  </si>
  <si>
    <t>2/9С20</t>
  </si>
  <si>
    <t>0/2х8С20</t>
  </si>
  <si>
    <t>0/1х0С20</t>
  </si>
  <si>
    <t>1/1 С14</t>
  </si>
  <si>
    <t>над 3м</t>
  </si>
  <si>
    <t>3/5/6</t>
  </si>
  <si>
    <t>до 3 м</t>
  </si>
  <si>
    <t>2/21</t>
  </si>
  <si>
    <t>2/22</t>
  </si>
  <si>
    <t>2/23</t>
  </si>
  <si>
    <t>10/10</t>
  </si>
  <si>
    <t>9/1</t>
  </si>
  <si>
    <t>1/2/14</t>
  </si>
  <si>
    <t>до 3м</t>
  </si>
  <si>
    <t>Х/1/11</t>
  </si>
  <si>
    <t>X/3/2</t>
  </si>
  <si>
    <t>x/3/3</t>
  </si>
  <si>
    <t>2/25</t>
  </si>
  <si>
    <t>2/0С5</t>
  </si>
  <si>
    <t>1/0С5</t>
  </si>
  <si>
    <t>3/0С5</t>
  </si>
  <si>
    <t>1,5-2,0</t>
  </si>
  <si>
    <t>2.50-3.00</t>
  </si>
  <si>
    <t>1/6С 5</t>
  </si>
  <si>
    <t>2/5С 5</t>
  </si>
  <si>
    <t>1.51-2.00</t>
  </si>
  <si>
    <t>2/5/7.</t>
  </si>
  <si>
    <t>1.21-1.50</t>
  </si>
  <si>
    <t>0,42</t>
  </si>
  <si>
    <t>4/4/3</t>
  </si>
  <si>
    <t>4/3/3</t>
  </si>
  <si>
    <t>0,6-1,5</t>
  </si>
  <si>
    <t>2.5-5.2</t>
  </si>
  <si>
    <t>1./14</t>
  </si>
  <si>
    <t>3.5-5.5 м</t>
  </si>
  <si>
    <t>0.50-1.50</t>
  </si>
  <si>
    <t>3/25</t>
  </si>
  <si>
    <t>3,00-4,00</t>
  </si>
  <si>
    <t>1/9 С 5</t>
  </si>
  <si>
    <t>2/5 С 5</t>
  </si>
  <si>
    <t>2/6 С 5</t>
  </si>
  <si>
    <t>2,4-3,8</t>
  </si>
  <si>
    <t>3/5.</t>
  </si>
  <si>
    <t>0.51-0.80</t>
  </si>
  <si>
    <t>1,00-2,00</t>
  </si>
  <si>
    <t>2.020-4.00</t>
  </si>
  <si>
    <t>0.4-0.5</t>
  </si>
  <si>
    <t>2.00-3.50</t>
  </si>
  <si>
    <t>2,91</t>
  </si>
  <si>
    <t>2,86</t>
  </si>
  <si>
    <t>до 1,00</t>
  </si>
  <si>
    <t>3,5-4</t>
  </si>
  <si>
    <t>3/7.</t>
  </si>
  <si>
    <t>0.31-0.50</t>
  </si>
  <si>
    <t>0.7-1.4</t>
  </si>
  <si>
    <t>1,30</t>
  </si>
  <si>
    <t>3/23</t>
  </si>
  <si>
    <t>1,50-2,00</t>
  </si>
  <si>
    <t>1/5.</t>
  </si>
  <si>
    <t>0.51-.080</t>
  </si>
  <si>
    <t>1,8-3</t>
  </si>
  <si>
    <t>2/7.</t>
  </si>
  <si>
    <t>1,00-1,50</t>
  </si>
  <si>
    <t>5/1</t>
  </si>
  <si>
    <t>6/4 С 5</t>
  </si>
  <si>
    <t>0,15-0,3</t>
  </si>
  <si>
    <t>0,3-1,1</t>
  </si>
  <si>
    <t>1.51- 2.00</t>
  </si>
  <si>
    <t>1,4-3,0</t>
  </si>
  <si>
    <t>1/4/5.</t>
  </si>
  <si>
    <t>2,00-2,50</t>
  </si>
  <si>
    <t>1,2-3</t>
  </si>
  <si>
    <t>Джанка</t>
  </si>
  <si>
    <t>4.0 -6.0 м.</t>
  </si>
  <si>
    <t>1/10.</t>
  </si>
  <si>
    <t>2,5-3,0</t>
  </si>
  <si>
    <t>1.50-2.00</t>
  </si>
  <si>
    <t>5/15</t>
  </si>
  <si>
    <t>1.20-1.70</t>
  </si>
  <si>
    <t>100</t>
  </si>
  <si>
    <t>0</t>
  </si>
  <si>
    <t>208</t>
  </si>
  <si>
    <t>96</t>
  </si>
  <si>
    <t>0.81-1.20</t>
  </si>
  <si>
    <t>1.00-1.50</t>
  </si>
  <si>
    <t>4/7.</t>
  </si>
  <si>
    <t>2..51-3.00</t>
  </si>
  <si>
    <t>до 3,00</t>
  </si>
  <si>
    <t>2/5.</t>
  </si>
  <si>
    <t>0,51-0,80</t>
  </si>
  <si>
    <t>0/2/9</t>
  </si>
  <si>
    <t>1/5/5.</t>
  </si>
  <si>
    <t>2/2/5.</t>
  </si>
  <si>
    <t>0,2-0,7</t>
  </si>
  <si>
    <t>1/2/5.</t>
  </si>
  <si>
    <t>0,6-1,2</t>
  </si>
  <si>
    <t>1,2-1,7</t>
  </si>
  <si>
    <t>0/1/16</t>
  </si>
  <si>
    <t>1/9/5.</t>
  </si>
  <si>
    <t>0/11</t>
  </si>
  <si>
    <t>5/22</t>
  </si>
  <si>
    <t>1-3</t>
  </si>
  <si>
    <t>20/0</t>
  </si>
  <si>
    <t>1-2</t>
  </si>
  <si>
    <t>4/3/2</t>
  </si>
  <si>
    <t>2./14</t>
  </si>
  <si>
    <t>1.5- 3.5 м</t>
  </si>
  <si>
    <t>1.5-1.8</t>
  </si>
  <si>
    <t>3/20</t>
  </si>
  <si>
    <t>3/2/1</t>
  </si>
  <si>
    <t>3/3/1</t>
  </si>
  <si>
    <t>3/3/4</t>
  </si>
  <si>
    <t>3/6/3</t>
  </si>
  <si>
    <t>3/22-3/24</t>
  </si>
  <si>
    <t>4/8.</t>
  </si>
  <si>
    <t>0,6-1,95</t>
  </si>
  <si>
    <t>5*3*2</t>
  </si>
  <si>
    <t>6/9</t>
  </si>
  <si>
    <t>1.3-1.8</t>
  </si>
  <si>
    <t>20г.</t>
  </si>
  <si>
    <t>21г.</t>
  </si>
  <si>
    <t>22г.</t>
  </si>
  <si>
    <t>23г.</t>
  </si>
  <si>
    <t>х/4/9</t>
  </si>
  <si>
    <t>3/4/10</t>
  </si>
  <si>
    <t>2,50</t>
  </si>
  <si>
    <t>1,00</t>
  </si>
  <si>
    <t>Х/1/0</t>
  </si>
  <si>
    <t>Х/2/0</t>
  </si>
  <si>
    <t>0.31-2.00</t>
  </si>
  <si>
    <t>Х/3/0</t>
  </si>
  <si>
    <t>0.31-1.50</t>
  </si>
  <si>
    <t>"О"1/1</t>
  </si>
  <si>
    <t>0.2-0.4</t>
  </si>
  <si>
    <t>1 / 1</t>
  </si>
  <si>
    <t>0.2-0.5</t>
  </si>
  <si>
    <t>1\0 С10</t>
  </si>
  <si>
    <t>2\0 С10</t>
  </si>
  <si>
    <t>1\6</t>
  </si>
  <si>
    <t>1\5</t>
  </si>
  <si>
    <t>2\8</t>
  </si>
  <si>
    <t>1\11</t>
  </si>
  <si>
    <t>1\13</t>
  </si>
  <si>
    <t>3\7</t>
  </si>
  <si>
    <t>3\8</t>
  </si>
  <si>
    <t>3\9</t>
  </si>
  <si>
    <t>5\3</t>
  </si>
  <si>
    <t>1\8</t>
  </si>
  <si>
    <t>2\12</t>
  </si>
  <si>
    <t>2\23</t>
  </si>
  <si>
    <t>2\13</t>
  </si>
  <si>
    <t>1\10</t>
  </si>
  <si>
    <t>1\2</t>
  </si>
  <si>
    <t>1\4</t>
  </si>
  <si>
    <t>2\11</t>
  </si>
  <si>
    <t>3\5</t>
  </si>
  <si>
    <t>3\6</t>
  </si>
  <si>
    <t>4\9</t>
  </si>
  <si>
    <t>1\3</t>
  </si>
  <si>
    <t>2\2</t>
  </si>
  <si>
    <t>5\12</t>
  </si>
  <si>
    <t>1\9</t>
  </si>
  <si>
    <t>1\12</t>
  </si>
  <si>
    <t>2\5</t>
  </si>
  <si>
    <t>2\7</t>
  </si>
  <si>
    <t>2\9</t>
  </si>
  <si>
    <t>2\10</t>
  </si>
  <si>
    <t>2\17</t>
  </si>
  <si>
    <t>2\18</t>
  </si>
  <si>
    <t>2\21</t>
  </si>
  <si>
    <t>1\7</t>
  </si>
  <si>
    <t>2\4</t>
  </si>
  <si>
    <t>0/1/1</t>
  </si>
  <si>
    <t>0\1\2</t>
  </si>
  <si>
    <t>2\6</t>
  </si>
  <si>
    <t>2\1</t>
  </si>
  <si>
    <t>2\3</t>
  </si>
  <si>
    <t>4\6</t>
  </si>
  <si>
    <t>4\7</t>
  </si>
  <si>
    <t>X/1/10</t>
  </si>
  <si>
    <t>3\4</t>
  </si>
  <si>
    <t>3\1</t>
  </si>
  <si>
    <t>4\4</t>
  </si>
  <si>
    <t>3\2</t>
  </si>
  <si>
    <t>3\3</t>
  </si>
  <si>
    <t>1\1</t>
  </si>
  <si>
    <t>Туя колоновидна</t>
  </si>
  <si>
    <t>8\11</t>
  </si>
  <si>
    <t>1\20</t>
  </si>
  <si>
    <t>1/1/3</t>
  </si>
  <si>
    <t>2\</t>
  </si>
  <si>
    <t>1/1/2</t>
  </si>
  <si>
    <t>Дафиново дърво</t>
  </si>
  <si>
    <t>0/2/0</t>
  </si>
  <si>
    <t>0/1/0</t>
  </si>
  <si>
    <t>Клен японски</t>
  </si>
  <si>
    <t>Аукуба</t>
  </si>
  <si>
    <t>3\0 С10</t>
  </si>
  <si>
    <t>5\0 С10</t>
  </si>
  <si>
    <t>4\0 С10</t>
  </si>
  <si>
    <t>3\0 С11</t>
  </si>
  <si>
    <t>40 С10</t>
  </si>
  <si>
    <t>6\0 С10</t>
  </si>
  <si>
    <t>3\2 С10</t>
  </si>
  <si>
    <t>7\0 С10</t>
  </si>
  <si>
    <t>70 С10</t>
  </si>
  <si>
    <t>8\0 С10</t>
  </si>
  <si>
    <t>3\10</t>
  </si>
  <si>
    <t>5\4</t>
  </si>
  <si>
    <r>
      <t>от септември</t>
    </r>
    <r>
      <rPr>
        <b/>
        <sz val="12"/>
        <rFont val="Calibri"/>
        <family val="2"/>
      </rPr>
      <t> 2019 год.</t>
    </r>
  </si>
  <si>
    <t>1,81</t>
  </si>
  <si>
    <t>1,03</t>
  </si>
  <si>
    <t>Филаделфус - булчино венче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</si>
</sst>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;\-&quot;лв&quot;#,##0"/>
    <numFmt numFmtId="181" formatCode="&quot;лв&quot;#,##0;[Red]\-&quot;лв&quot;#,##0"/>
    <numFmt numFmtId="182" formatCode="&quot;лв&quot;#,##0.00;\-&quot;лв&quot;#,##0.00"/>
    <numFmt numFmtId="183" formatCode="&quot;лв&quot;#,##0.00;[Red]\-&quot;лв&quot;#,##0.00"/>
    <numFmt numFmtId="184" formatCode="_-&quot;лв&quot;* #,##0_-;\-&quot;лв&quot;* #,##0_-;_-&quot;лв&quot;* &quot;-&quot;_-;_-@_-"/>
    <numFmt numFmtId="185" formatCode="_-* #,##0_-;\-* #,##0_-;_-* &quot;-&quot;_-;_-@_-"/>
    <numFmt numFmtId="186" formatCode="_-&quot;лв&quot;* #,##0.00_-;\-&quot;лв&quot;* #,##0.00_-;_-&quot;лв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[$€-2]\ #,##0.00_);[Red]\([$€-2]\ #,##0.00\)"/>
    <numFmt numFmtId="193" formatCode="0.000"/>
    <numFmt numFmtId="194" formatCode="_-* #,##0.0\ _л_в_-;\-* #,##0.0\ _л_в_-;_-* &quot;-&quot;??\ _л_в_-;_-@_-"/>
    <numFmt numFmtId="195" formatCode="#,##0.0"/>
    <numFmt numFmtId="196" formatCode="0.00000"/>
    <numFmt numFmtId="197" formatCode="0.0000"/>
    <numFmt numFmtId="198" formatCode="_-* #,##0.00\ _ë_â_-;\-* #,##0.00\ _ë_â_-;_-* &quot;-&quot;??\ _ë_â_-;_-@_-"/>
    <numFmt numFmtId="199" formatCode="_-* #,##0.000\ _л_в_-;\-* #,##0.000\ _л_в_-;_-* &quot;-&quot;??\ _л_в_-;_-@_-"/>
    <numFmt numFmtId="200" formatCode="0.00;[Red]0.00"/>
    <numFmt numFmtId="201" formatCode="_-* #,##0.0000\ _л_в_-;\-* #,##0.0000\ _л_в_-;_-* &quot;-&quot;??\ _л_в_-;_-@_-"/>
    <numFmt numFmtId="202" formatCode="_-* #,##0\ _л_в_-;\-* #,##0\ _л_в_-;_-* &quot;-&quot;??\ _л_в_-;_-@_-"/>
    <numFmt numFmtId="203" formatCode="0.0;[Red]0.0"/>
    <numFmt numFmtId="204" formatCode="0;[Red]0"/>
    <numFmt numFmtId="205" formatCode="[$-402]dd\ mmmm\ yyyy\ &quot;г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ючено&quot;;&quot; Включено &quot;;&quot; Изключено 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0" fontId="23" fillId="0" borderId="16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1" fontId="22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/>
    </xf>
    <xf numFmtId="0" fontId="24" fillId="0" borderId="20" xfId="0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vertical="top" wrapText="1"/>
    </xf>
    <xf numFmtId="0" fontId="22" fillId="0" borderId="13" xfId="0" applyFont="1" applyFill="1" applyBorder="1" applyAlignment="1">
      <alignment/>
    </xf>
    <xf numFmtId="0" fontId="22" fillId="0" borderId="12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/>
    </xf>
    <xf numFmtId="0" fontId="23" fillId="0" borderId="2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right" vertical="top" wrapText="1"/>
    </xf>
    <xf numFmtId="0" fontId="22" fillId="0" borderId="15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3" fillId="0" borderId="23" xfId="0" applyFont="1" applyFill="1" applyBorder="1" applyAlignment="1">
      <alignment wrapText="1"/>
    </xf>
    <xf numFmtId="0" fontId="23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25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/>
    </xf>
    <xf numFmtId="49" fontId="22" fillId="0" borderId="2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49" fontId="23" fillId="0" borderId="18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91" fontId="22" fillId="0" borderId="0" xfId="0" applyNumberFormat="1" applyFont="1" applyFill="1" applyAlignment="1">
      <alignment/>
    </xf>
    <xf numFmtId="49" fontId="22" fillId="0" borderId="18" xfId="0" applyNumberFormat="1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2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/>
    </xf>
    <xf numFmtId="0" fontId="23" fillId="0" borderId="29" xfId="0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top" wrapText="1"/>
    </xf>
    <xf numFmtId="49" fontId="23" fillId="0" borderId="26" xfId="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26" fillId="0" borderId="12" xfId="0" applyFont="1" applyBorder="1" applyAlignment="1">
      <alignment/>
    </xf>
    <xf numFmtId="1" fontId="26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26" fillId="0" borderId="15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22" fillId="0" borderId="13" xfId="0" applyNumberFormat="1" applyFont="1" applyFill="1" applyBorder="1" applyAlignment="1">
      <alignment horizontal="center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3" fontId="22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 horizontal="right"/>
    </xf>
    <xf numFmtId="3" fontId="23" fillId="0" borderId="26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 horizontal="right" vertical="top" wrapText="1"/>
    </xf>
    <xf numFmtId="3" fontId="23" fillId="0" borderId="20" xfId="0" applyNumberFormat="1" applyFont="1" applyFill="1" applyBorder="1" applyAlignment="1">
      <alignment horizontal="right" vertical="top" wrapText="1"/>
    </xf>
    <xf numFmtId="3" fontId="23" fillId="0" borderId="26" xfId="0" applyNumberFormat="1" applyFont="1" applyFill="1" applyBorder="1" applyAlignment="1">
      <alignment horizontal="right" vertical="top" wrapText="1"/>
    </xf>
    <xf numFmtId="3" fontId="23" fillId="0" borderId="18" xfId="0" applyNumberFormat="1" applyFont="1" applyFill="1" applyBorder="1" applyAlignment="1">
      <alignment horizontal="right" vertical="top" wrapText="1"/>
    </xf>
    <xf numFmtId="3" fontId="23" fillId="0" borderId="17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horizontal="right" vertical="top" wrapText="1"/>
    </xf>
    <xf numFmtId="3" fontId="22" fillId="0" borderId="13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center" vertical="top" wrapText="1"/>
    </xf>
    <xf numFmtId="3" fontId="23" fillId="0" borderId="18" xfId="0" applyNumberFormat="1" applyFont="1" applyFill="1" applyBorder="1" applyAlignment="1">
      <alignment horizontal="center" vertical="top" wrapText="1"/>
    </xf>
    <xf numFmtId="3" fontId="22" fillId="0" borderId="18" xfId="0" applyNumberFormat="1" applyFont="1" applyFill="1" applyBorder="1" applyAlignment="1">
      <alignment horizontal="right" vertical="top" wrapText="1"/>
    </xf>
    <xf numFmtId="3" fontId="23" fillId="0" borderId="29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right"/>
    </xf>
    <xf numFmtId="49" fontId="23" fillId="0" borderId="42" xfId="0" applyNumberFormat="1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right" vertical="top" wrapText="1"/>
    </xf>
    <xf numFmtId="49" fontId="22" fillId="0" borderId="44" xfId="0" applyNumberFormat="1" applyFont="1" applyFill="1" applyBorder="1" applyAlignment="1">
      <alignment horizontal="right" vertical="top" wrapText="1"/>
    </xf>
    <xf numFmtId="49" fontId="23" fillId="0" borderId="45" xfId="0" applyNumberFormat="1" applyFont="1" applyFill="1" applyBorder="1" applyAlignment="1">
      <alignment horizontal="right"/>
    </xf>
    <xf numFmtId="49" fontId="22" fillId="0" borderId="45" xfId="0" applyNumberFormat="1" applyFont="1" applyFill="1" applyBorder="1" applyAlignment="1">
      <alignment horizontal="right"/>
    </xf>
    <xf numFmtId="49" fontId="22" fillId="0" borderId="44" xfId="0" applyNumberFormat="1" applyFont="1" applyFill="1" applyBorder="1" applyAlignment="1">
      <alignment horizontal="right"/>
    </xf>
    <xf numFmtId="49" fontId="23" fillId="0" borderId="43" xfId="0" applyNumberFormat="1" applyFont="1" applyFill="1" applyBorder="1" applyAlignment="1">
      <alignment horizontal="right" vertical="top" wrapText="1"/>
    </xf>
    <xf numFmtId="49" fontId="22" fillId="0" borderId="46" xfId="0" applyNumberFormat="1" applyFont="1" applyFill="1" applyBorder="1" applyAlignment="1">
      <alignment horizontal="right"/>
    </xf>
    <xf numFmtId="49" fontId="22" fillId="0" borderId="43" xfId="0" applyNumberFormat="1" applyFont="1" applyFill="1" applyBorder="1" applyAlignment="1">
      <alignment horizontal="right"/>
    </xf>
    <xf numFmtId="49" fontId="22" fillId="0" borderId="47" xfId="0" applyNumberFormat="1" applyFont="1" applyFill="1" applyBorder="1" applyAlignment="1">
      <alignment horizontal="right"/>
    </xf>
    <xf numFmtId="49" fontId="22" fillId="0" borderId="48" xfId="0" applyNumberFormat="1" applyFont="1" applyFill="1" applyBorder="1" applyAlignment="1">
      <alignment horizontal="right"/>
    </xf>
    <xf numFmtId="49" fontId="22" fillId="0" borderId="31" xfId="0" applyNumberFormat="1" applyFont="1" applyFill="1" applyBorder="1" applyAlignment="1">
      <alignment horizontal="right"/>
    </xf>
    <xf numFmtId="49" fontId="23" fillId="0" borderId="49" xfId="0" applyNumberFormat="1" applyFont="1" applyFill="1" applyBorder="1" applyAlignment="1">
      <alignment horizontal="right" vertical="top" wrapText="1"/>
    </xf>
    <xf numFmtId="49" fontId="23" fillId="0" borderId="30" xfId="0" applyNumberFormat="1" applyFont="1" applyFill="1" applyBorder="1" applyAlignment="1">
      <alignment horizontal="right" vertical="top" wrapText="1"/>
    </xf>
    <xf numFmtId="49" fontId="23" fillId="0" borderId="45" xfId="0" applyNumberFormat="1" applyFont="1" applyFill="1" applyBorder="1" applyAlignment="1">
      <alignment horizontal="right" vertical="top" wrapText="1"/>
    </xf>
    <xf numFmtId="49" fontId="22" fillId="0" borderId="45" xfId="0" applyNumberFormat="1" applyFont="1" applyFill="1" applyBorder="1" applyAlignment="1">
      <alignment/>
    </xf>
    <xf numFmtId="49" fontId="23" fillId="0" borderId="44" xfId="0" applyNumberFormat="1" applyFont="1" applyFill="1" applyBorder="1" applyAlignment="1">
      <alignment horizontal="right" vertical="top" wrapText="1"/>
    </xf>
    <xf numFmtId="49" fontId="22" fillId="0" borderId="45" xfId="0" applyNumberFormat="1" applyFont="1" applyFill="1" applyBorder="1" applyAlignment="1">
      <alignment horizontal="right" vertical="top" wrapText="1"/>
    </xf>
    <xf numFmtId="49" fontId="23" fillId="0" borderId="50" xfId="0" applyNumberFormat="1" applyFont="1" applyFill="1" applyBorder="1" applyAlignment="1">
      <alignment horizontal="right" vertical="top" wrapText="1"/>
    </xf>
    <xf numFmtId="49" fontId="23" fillId="0" borderId="48" xfId="0" applyNumberFormat="1" applyFont="1" applyFill="1" applyBorder="1" applyAlignment="1">
      <alignment horizontal="right" vertical="top" wrapText="1"/>
    </xf>
    <xf numFmtId="49" fontId="22" fillId="0" borderId="49" xfId="0" applyNumberFormat="1" applyFont="1" applyFill="1" applyBorder="1" applyAlignment="1">
      <alignment horizontal="right" vertical="top" wrapText="1"/>
    </xf>
    <xf numFmtId="49" fontId="22" fillId="0" borderId="45" xfId="0" applyNumberFormat="1" applyFont="1" applyFill="1" applyBorder="1" applyAlignment="1">
      <alignment vertical="top" wrapText="1"/>
    </xf>
    <xf numFmtId="49" fontId="22" fillId="0" borderId="51" xfId="0" applyNumberFormat="1" applyFont="1" applyFill="1" applyBorder="1" applyAlignment="1">
      <alignment horizontal="right"/>
    </xf>
    <xf numFmtId="49" fontId="22" fillId="0" borderId="52" xfId="0" applyNumberFormat="1" applyFont="1" applyFill="1" applyBorder="1" applyAlignment="1">
      <alignment horizontal="right" vertical="top" wrapText="1"/>
    </xf>
    <xf numFmtId="49" fontId="22" fillId="0" borderId="53" xfId="0" applyNumberFormat="1" applyFont="1" applyFill="1" applyBorder="1" applyAlignment="1" quotePrefix="1">
      <alignment horizontal="right" vertical="top" wrapText="1"/>
    </xf>
    <xf numFmtId="49" fontId="22" fillId="0" borderId="52" xfId="0" applyNumberFormat="1" applyFont="1" applyFill="1" applyBorder="1" applyAlignment="1">
      <alignment horizontal="right"/>
    </xf>
    <xf numFmtId="49" fontId="22" fillId="0" borderId="51" xfId="0" applyNumberFormat="1" applyFont="1" applyFill="1" applyBorder="1" applyAlignment="1">
      <alignment horizontal="right" vertical="top" wrapText="1"/>
    </xf>
    <xf numFmtId="49" fontId="22" fillId="0" borderId="54" xfId="0" applyNumberFormat="1" applyFont="1" applyFill="1" applyBorder="1" applyAlignment="1">
      <alignment horizontal="right" vertical="top" wrapText="1"/>
    </xf>
    <xf numFmtId="49" fontId="22" fillId="0" borderId="55" xfId="0" applyNumberFormat="1" applyFont="1" applyFill="1" applyBorder="1" applyAlignment="1">
      <alignment horizontal="right" vertical="top" wrapText="1"/>
    </xf>
    <xf numFmtId="49" fontId="22" fillId="0" borderId="46" xfId="0" applyNumberFormat="1" applyFont="1" applyFill="1" applyBorder="1" applyAlignment="1">
      <alignment horizontal="right" vertical="top" wrapText="1"/>
    </xf>
    <xf numFmtId="49" fontId="22" fillId="0" borderId="55" xfId="0" applyNumberFormat="1" applyFont="1" applyFill="1" applyBorder="1" applyAlignment="1">
      <alignment horizontal="right"/>
    </xf>
    <xf numFmtId="49" fontId="22" fillId="0" borderId="49" xfId="0" applyNumberFormat="1" applyFont="1" applyFill="1" applyBorder="1" applyAlignment="1">
      <alignment horizontal="right"/>
    </xf>
    <xf numFmtId="49" fontId="23" fillId="0" borderId="51" xfId="0" applyNumberFormat="1" applyFont="1" applyFill="1" applyBorder="1" applyAlignment="1">
      <alignment horizontal="right"/>
    </xf>
    <xf numFmtId="49" fontId="22" fillId="0" borderId="50" xfId="0" applyNumberFormat="1" applyFont="1" applyFill="1" applyBorder="1" applyAlignment="1">
      <alignment horizontal="right"/>
    </xf>
    <xf numFmtId="49" fontId="22" fillId="0" borderId="53" xfId="0" applyNumberFormat="1" applyFont="1" applyFill="1" applyBorder="1" applyAlignment="1">
      <alignment horizontal="right"/>
    </xf>
    <xf numFmtId="49" fontId="22" fillId="0" borderId="51" xfId="0" applyNumberFormat="1" applyFont="1" applyFill="1" applyBorder="1" applyAlignment="1">
      <alignment/>
    </xf>
    <xf numFmtId="49" fontId="22" fillId="0" borderId="48" xfId="0" applyNumberFormat="1" applyFont="1" applyFill="1" applyBorder="1" applyAlignment="1">
      <alignment horizontal="right" vertical="top" wrapText="1"/>
    </xf>
    <xf numFmtId="49" fontId="22" fillId="0" borderId="51" xfId="0" applyNumberFormat="1" applyFont="1" applyFill="1" applyBorder="1" applyAlignment="1">
      <alignment horizontal="right" vertical="center"/>
    </xf>
    <xf numFmtId="49" fontId="23" fillId="0" borderId="43" xfId="0" applyNumberFormat="1" applyFont="1" applyFill="1" applyBorder="1" applyAlignment="1">
      <alignment horizontal="right"/>
    </xf>
    <xf numFmtId="49" fontId="23" fillId="0" borderId="44" xfId="0" applyNumberFormat="1" applyFont="1" applyFill="1" applyBorder="1" applyAlignment="1">
      <alignment horizontal="center" vertical="top" wrapText="1"/>
    </xf>
    <xf numFmtId="49" fontId="23" fillId="0" borderId="48" xfId="0" applyNumberFormat="1" applyFont="1" applyFill="1" applyBorder="1" applyAlignment="1">
      <alignment horizontal="center" vertical="top" wrapText="1"/>
    </xf>
    <xf numFmtId="49" fontId="22" fillId="0" borderId="50" xfId="0" applyNumberFormat="1" applyFont="1" applyFill="1" applyBorder="1" applyAlignment="1">
      <alignment horizontal="right" vertical="top" wrapText="1"/>
    </xf>
    <xf numFmtId="49" fontId="22" fillId="0" borderId="30" xfId="0" applyNumberFormat="1" applyFont="1" applyFill="1" applyBorder="1" applyAlignment="1">
      <alignment horizontal="right" vertical="top" wrapText="1"/>
    </xf>
    <xf numFmtId="49" fontId="23" fillId="0" borderId="42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/>
    </xf>
    <xf numFmtId="2" fontId="22" fillId="0" borderId="13" xfId="0" applyNumberFormat="1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 horizontal="right"/>
    </xf>
    <xf numFmtId="2" fontId="22" fillId="0" borderId="13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/>
    </xf>
    <xf numFmtId="49" fontId="22" fillId="0" borderId="56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 vertical="top" wrapText="1"/>
    </xf>
    <xf numFmtId="49" fontId="22" fillId="0" borderId="53" xfId="0" applyNumberFormat="1" applyFont="1" applyFill="1" applyBorder="1" applyAlignment="1">
      <alignment horizontal="right" vertical="top" wrapText="1"/>
    </xf>
    <xf numFmtId="3" fontId="22" fillId="0" borderId="15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 vertical="top" wrapText="1"/>
    </xf>
    <xf numFmtId="3" fontId="22" fillId="0" borderId="12" xfId="0" applyNumberFormat="1" applyFont="1" applyFill="1" applyBorder="1" applyAlignment="1">
      <alignment/>
    </xf>
    <xf numFmtId="49" fontId="22" fillId="0" borderId="53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 horizontal="right" vertical="top" wrapText="1"/>
    </xf>
    <xf numFmtId="3" fontId="22" fillId="0" borderId="57" xfId="0" applyNumberFormat="1" applyFont="1" applyFill="1" applyBorder="1" applyAlignment="1">
      <alignment horizontal="right" vertical="top" wrapText="1"/>
    </xf>
    <xf numFmtId="3" fontId="22" fillId="0" borderId="58" xfId="0" applyNumberFormat="1" applyFont="1" applyFill="1" applyBorder="1" applyAlignment="1">
      <alignment horizontal="right" vertical="top" wrapText="1"/>
    </xf>
    <xf numFmtId="3" fontId="22" fillId="0" borderId="59" xfId="0" applyNumberFormat="1" applyFont="1" applyFill="1" applyBorder="1" applyAlignment="1">
      <alignment horizontal="right" vertical="top" wrapText="1"/>
    </xf>
    <xf numFmtId="3" fontId="22" fillId="0" borderId="60" xfId="0" applyNumberFormat="1" applyFont="1" applyFill="1" applyBorder="1" applyAlignment="1">
      <alignment horizontal="right" vertical="top" wrapText="1"/>
    </xf>
    <xf numFmtId="49" fontId="22" fillId="0" borderId="61" xfId="0" applyNumberFormat="1" applyFont="1" applyFill="1" applyBorder="1" applyAlignment="1" quotePrefix="1">
      <alignment horizontal="right" vertical="top" wrapText="1"/>
    </xf>
    <xf numFmtId="49" fontId="22" fillId="0" borderId="61" xfId="0" applyNumberFormat="1" applyFont="1" applyFill="1" applyBorder="1" applyAlignment="1">
      <alignment horizontal="right" vertical="top" wrapText="1"/>
    </xf>
    <xf numFmtId="49" fontId="22" fillId="0" borderId="62" xfId="0" applyNumberFormat="1" applyFont="1" applyFill="1" applyBorder="1" applyAlignment="1">
      <alignment horizontal="right" vertical="top" wrapText="1"/>
    </xf>
    <xf numFmtId="49" fontId="22" fillId="0" borderId="62" xfId="0" applyNumberFormat="1" applyFont="1" applyFill="1" applyBorder="1" applyAlignment="1" quotePrefix="1">
      <alignment horizontal="right" vertical="top" wrapText="1"/>
    </xf>
    <xf numFmtId="49" fontId="22" fillId="0" borderId="63" xfId="0" applyNumberFormat="1" applyFont="1" applyFill="1" applyBorder="1" applyAlignment="1">
      <alignment horizontal="center" vertical="top" wrapText="1"/>
    </xf>
    <xf numFmtId="49" fontId="22" fillId="0" borderId="55" xfId="0" applyNumberFormat="1" applyFont="1" applyFill="1" applyBorder="1" applyAlignment="1" quotePrefix="1">
      <alignment horizontal="right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49" fontId="22" fillId="0" borderId="64" xfId="0" applyNumberFormat="1" applyFont="1" applyFill="1" applyBorder="1" applyAlignment="1">
      <alignment horizontal="center" vertical="top" wrapText="1"/>
    </xf>
    <xf numFmtId="49" fontId="22" fillId="0" borderId="65" xfId="0" applyNumberFormat="1" applyFont="1" applyFill="1" applyBorder="1" applyAlignment="1">
      <alignment horizontal="center" vertical="top" wrapText="1"/>
    </xf>
    <xf numFmtId="49" fontId="22" fillId="0" borderId="46" xfId="0" applyNumberFormat="1" applyFont="1" applyFill="1" applyBorder="1" applyAlignment="1" quotePrefix="1">
      <alignment horizontal="right" vertical="top" wrapText="1"/>
    </xf>
    <xf numFmtId="2" fontId="22" fillId="0" borderId="12" xfId="0" applyNumberFormat="1" applyFont="1" applyFill="1" applyBorder="1" applyAlignment="1">
      <alignment horizontal="right" vertical="top" wrapText="1"/>
    </xf>
    <xf numFmtId="3" fontId="22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49" fontId="22" fillId="0" borderId="28" xfId="0" applyNumberFormat="1" applyFont="1" applyFill="1" applyBorder="1" applyAlignment="1">
      <alignment horizontal="center" vertical="top" wrapText="1"/>
    </xf>
    <xf numFmtId="49" fontId="22" fillId="0" borderId="66" xfId="0" applyNumberFormat="1" applyFont="1" applyFill="1" applyBorder="1" applyAlignment="1">
      <alignment horizontal="center" vertical="top" wrapText="1"/>
    </xf>
    <xf numFmtId="3" fontId="22" fillId="0" borderId="66" xfId="0" applyNumberFormat="1" applyFont="1" applyFill="1" applyBorder="1" applyAlignment="1">
      <alignment horizontal="right"/>
    </xf>
    <xf numFmtId="2" fontId="23" fillId="0" borderId="12" xfId="0" applyNumberFormat="1" applyFont="1" applyFill="1" applyBorder="1" applyAlignment="1">
      <alignment horizontal="right" vertical="top" wrapText="1"/>
    </xf>
    <xf numFmtId="2" fontId="22" fillId="0" borderId="13" xfId="0" applyNumberFormat="1" applyFont="1" applyFill="1" applyBorder="1" applyAlignment="1">
      <alignment horizontal="right" vertical="top" wrapText="1"/>
    </xf>
    <xf numFmtId="49" fontId="22" fillId="0" borderId="51" xfId="0" applyNumberFormat="1" applyFont="1" applyFill="1" applyBorder="1" applyAlignment="1" quotePrefix="1">
      <alignment horizontal="right"/>
    </xf>
    <xf numFmtId="49" fontId="23" fillId="0" borderId="51" xfId="0" applyNumberFormat="1" applyFont="1" applyFill="1" applyBorder="1" applyAlignment="1">
      <alignment horizontal="right" vertical="center"/>
    </xf>
    <xf numFmtId="0" fontId="23" fillId="0" borderId="67" xfId="0" applyFont="1" applyFill="1" applyBorder="1" applyAlignment="1">
      <alignment/>
    </xf>
    <xf numFmtId="49" fontId="23" fillId="0" borderId="51" xfId="0" applyNumberFormat="1" applyFont="1" applyFill="1" applyBorder="1" applyAlignment="1">
      <alignment horizontal="right" vertical="top" wrapText="1"/>
    </xf>
    <xf numFmtId="0" fontId="22" fillId="0" borderId="2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2" fillId="0" borderId="27" xfId="0" applyFont="1" applyFill="1" applyBorder="1" applyAlignment="1">
      <alignment wrapText="1"/>
    </xf>
    <xf numFmtId="0" fontId="22" fillId="0" borderId="22" xfId="0" applyFont="1" applyFill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center"/>
    </xf>
    <xf numFmtId="49" fontId="23" fillId="0" borderId="29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 quotePrefix="1">
      <alignment horizontal="center" vertical="top" wrapText="1"/>
    </xf>
    <xf numFmtId="49" fontId="22" fillId="0" borderId="11" xfId="0" applyNumberFormat="1" applyFont="1" applyFill="1" applyBorder="1" applyAlignment="1" quotePrefix="1">
      <alignment horizontal="center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49" fontId="22" fillId="0" borderId="19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 quotePrefix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quotePrefix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5" xfId="0" applyNumberFormat="1" applyFont="1" applyFill="1" applyBorder="1" applyAlignment="1">
      <alignment horizontal="center" vertical="center" wrapText="1"/>
    </xf>
    <xf numFmtId="49" fontId="22" fillId="0" borderId="49" xfId="0" applyNumberFormat="1" applyFont="1" applyFill="1" applyBorder="1" applyAlignment="1" quotePrefix="1">
      <alignment horizontal="right" vertical="top" wrapText="1"/>
    </xf>
    <xf numFmtId="49" fontId="23" fillId="0" borderId="45" xfId="0" applyNumberFormat="1" applyFont="1" applyFill="1" applyBorder="1" applyAlignment="1" quotePrefix="1">
      <alignment horizontal="right" vertical="top" wrapText="1"/>
    </xf>
    <xf numFmtId="0" fontId="23" fillId="0" borderId="68" xfId="0" applyFont="1" applyFill="1" applyBorder="1" applyAlignment="1">
      <alignment/>
    </xf>
    <xf numFmtId="0" fontId="22" fillId="0" borderId="64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right"/>
    </xf>
    <xf numFmtId="2" fontId="22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right" vertical="top" wrapText="1"/>
    </xf>
    <xf numFmtId="2" fontId="22" fillId="0" borderId="0" xfId="0" applyNumberFormat="1" applyFont="1" applyFill="1" applyAlignment="1">
      <alignment/>
    </xf>
    <xf numFmtId="0" fontId="23" fillId="0" borderId="23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1" fontId="4" fillId="0" borderId="0" xfId="0" applyNumberFormat="1" applyFont="1" applyFill="1" applyAlignment="1">
      <alignment horizontal="center"/>
    </xf>
    <xf numFmtId="1" fontId="23" fillId="0" borderId="69" xfId="0" applyNumberFormat="1" applyFont="1" applyFill="1" applyBorder="1" applyAlignment="1">
      <alignment horizontal="center" vertical="center" wrapText="1"/>
    </xf>
    <xf numFmtId="1" fontId="23" fillId="0" borderId="39" xfId="0" applyNumberFormat="1" applyFont="1" applyFill="1" applyBorder="1" applyAlignment="1">
      <alignment horizontal="center" vertical="top" wrapText="1"/>
    </xf>
    <xf numFmtId="1" fontId="23" fillId="0" borderId="70" xfId="0" applyNumberFormat="1" applyFont="1" applyFill="1" applyBorder="1" applyAlignment="1">
      <alignment horizontal="center" vertical="top" wrapText="1"/>
    </xf>
    <xf numFmtId="1" fontId="23" fillId="0" borderId="71" xfId="0" applyNumberFormat="1" applyFont="1" applyFill="1" applyBorder="1" applyAlignment="1">
      <alignment horizontal="center" vertical="top" wrapText="1"/>
    </xf>
    <xf numFmtId="1" fontId="22" fillId="0" borderId="72" xfId="0" applyNumberFormat="1" applyFont="1" applyFill="1" applyBorder="1" applyAlignment="1">
      <alignment horizontal="center" vertical="top" wrapText="1"/>
    </xf>
    <xf numFmtId="1" fontId="22" fillId="0" borderId="73" xfId="0" applyNumberFormat="1" applyFont="1" applyFill="1" applyBorder="1" applyAlignment="1">
      <alignment horizontal="center" vertical="top" wrapText="1"/>
    </xf>
    <xf numFmtId="1" fontId="23" fillId="0" borderId="37" xfId="0" applyNumberFormat="1" applyFont="1" applyFill="1" applyBorder="1" applyAlignment="1">
      <alignment horizontal="center" vertical="top" wrapText="1"/>
    </xf>
    <xf numFmtId="1" fontId="23" fillId="0" borderId="72" xfId="0" applyNumberFormat="1" applyFont="1" applyFill="1" applyBorder="1" applyAlignment="1">
      <alignment horizontal="center" vertical="top" wrapText="1"/>
    </xf>
    <xf numFmtId="1" fontId="23" fillId="0" borderId="73" xfId="0" applyNumberFormat="1" applyFont="1" applyFill="1" applyBorder="1" applyAlignment="1">
      <alignment horizontal="center" vertical="top" wrapText="1"/>
    </xf>
    <xf numFmtId="1" fontId="22" fillId="0" borderId="74" xfId="0" applyNumberFormat="1" applyFont="1" applyFill="1" applyBorder="1" applyAlignment="1">
      <alignment horizontal="center" vertical="top" wrapText="1"/>
    </xf>
    <xf numFmtId="1" fontId="23" fillId="0" borderId="75" xfId="0" applyNumberFormat="1" applyFont="1" applyFill="1" applyBorder="1" applyAlignment="1">
      <alignment horizontal="center" vertical="top" wrapText="1"/>
    </xf>
    <xf numFmtId="1" fontId="23" fillId="0" borderId="38" xfId="0" applyNumberFormat="1" applyFont="1" applyFill="1" applyBorder="1" applyAlignment="1">
      <alignment horizontal="center" vertical="top" wrapText="1"/>
    </xf>
    <xf numFmtId="1" fontId="23" fillId="0" borderId="36" xfId="0" applyNumberFormat="1" applyFont="1" applyFill="1" applyBorder="1" applyAlignment="1">
      <alignment horizontal="center" vertical="top" wrapText="1"/>
    </xf>
    <xf numFmtId="1" fontId="23" fillId="0" borderId="41" xfId="0" applyNumberFormat="1" applyFont="1" applyFill="1" applyBorder="1" applyAlignment="1">
      <alignment horizontal="center" vertical="top" wrapText="1"/>
    </xf>
    <xf numFmtId="1" fontId="23" fillId="0" borderId="76" xfId="0" applyNumberFormat="1" applyFont="1" applyFill="1" applyBorder="1" applyAlignment="1">
      <alignment horizontal="center" vertical="top" wrapText="1"/>
    </xf>
    <xf numFmtId="1" fontId="23" fillId="0" borderId="77" xfId="0" applyNumberFormat="1" applyFont="1" applyFill="1" applyBorder="1" applyAlignment="1">
      <alignment horizontal="center" vertical="top" wrapText="1"/>
    </xf>
    <xf numFmtId="1" fontId="23" fillId="0" borderId="74" xfId="0" applyNumberFormat="1" applyFont="1" applyFill="1" applyBorder="1" applyAlignment="1">
      <alignment horizontal="center" vertical="top" wrapText="1"/>
    </xf>
    <xf numFmtId="1" fontId="22" fillId="0" borderId="38" xfId="0" applyNumberFormat="1" applyFont="1" applyFill="1" applyBorder="1" applyAlignment="1">
      <alignment horizontal="center" vertical="top" wrapText="1"/>
    </xf>
    <xf numFmtId="1" fontId="22" fillId="0" borderId="37" xfId="0" applyNumberFormat="1" applyFont="1" applyFill="1" applyBorder="1" applyAlignment="1">
      <alignment horizontal="center" vertical="top" wrapText="1"/>
    </xf>
    <xf numFmtId="1" fontId="23" fillId="0" borderId="78" xfId="0" applyNumberFormat="1" applyFont="1" applyFill="1" applyBorder="1" applyAlignment="1">
      <alignment horizontal="center" vertical="top" wrapText="1"/>
    </xf>
    <xf numFmtId="1" fontId="23" fillId="0" borderId="71" xfId="0" applyNumberFormat="1" applyFont="1" applyFill="1" applyBorder="1" applyAlignment="1">
      <alignment horizontal="center"/>
    </xf>
    <xf numFmtId="1" fontId="22" fillId="0" borderId="37" xfId="0" applyNumberFormat="1" applyFont="1" applyFill="1" applyBorder="1" applyAlignment="1">
      <alignment horizontal="center"/>
    </xf>
    <xf numFmtId="1" fontId="22" fillId="0" borderId="72" xfId="0" applyNumberFormat="1" applyFont="1" applyFill="1" applyBorder="1" applyAlignment="1">
      <alignment horizontal="center"/>
    </xf>
    <xf numFmtId="1" fontId="23" fillId="0" borderId="79" xfId="0" applyNumberFormat="1" applyFont="1" applyFill="1" applyBorder="1" applyAlignment="1">
      <alignment horizontal="center" vertical="top" wrapText="1"/>
    </xf>
    <xf numFmtId="1" fontId="23" fillId="0" borderId="80" xfId="0" applyNumberFormat="1" applyFont="1" applyFill="1" applyBorder="1" applyAlignment="1">
      <alignment horizontal="center" vertical="top" wrapText="1"/>
    </xf>
    <xf numFmtId="1" fontId="23" fillId="0" borderId="81" xfId="0" applyNumberFormat="1" applyFont="1" applyFill="1" applyBorder="1" applyAlignment="1">
      <alignment horizontal="center" vertical="top" wrapText="1"/>
    </xf>
    <xf numFmtId="1" fontId="23" fillId="0" borderId="82" xfId="0" applyNumberFormat="1" applyFont="1" applyFill="1" applyBorder="1" applyAlignment="1">
      <alignment horizontal="center" vertical="top" wrapText="1"/>
    </xf>
    <xf numFmtId="1" fontId="22" fillId="0" borderId="83" xfId="0" applyNumberFormat="1" applyFont="1" applyFill="1" applyBorder="1" applyAlignment="1">
      <alignment horizontal="center" vertical="top" wrapText="1"/>
    </xf>
    <xf numFmtId="1" fontId="23" fillId="0" borderId="37" xfId="0" applyNumberFormat="1" applyFont="1" applyFill="1" applyBorder="1" applyAlignment="1">
      <alignment horizontal="center"/>
    </xf>
    <xf numFmtId="1" fontId="23" fillId="0" borderId="73" xfId="0" applyNumberFormat="1" applyFont="1" applyFill="1" applyBorder="1" applyAlignment="1">
      <alignment horizontal="center"/>
    </xf>
    <xf numFmtId="1" fontId="23" fillId="0" borderId="72" xfId="0" applyNumberFormat="1" applyFont="1" applyFill="1" applyBorder="1" applyAlignment="1">
      <alignment horizontal="center"/>
    </xf>
    <xf numFmtId="1" fontId="23" fillId="0" borderId="73" xfId="0" applyNumberFormat="1" applyFont="1" applyFill="1" applyBorder="1" applyAlignment="1">
      <alignment horizontal="center" vertical="center"/>
    </xf>
    <xf numFmtId="1" fontId="23" fillId="0" borderId="38" xfId="0" applyNumberFormat="1" applyFont="1" applyFill="1" applyBorder="1" applyAlignment="1">
      <alignment horizontal="center"/>
    </xf>
    <xf numFmtId="1" fontId="22" fillId="0" borderId="74" xfId="0" applyNumberFormat="1" applyFont="1" applyFill="1" applyBorder="1" applyAlignment="1">
      <alignment horizontal="center"/>
    </xf>
    <xf numFmtId="1" fontId="23" fillId="0" borderId="41" xfId="0" applyNumberFormat="1" applyFont="1" applyFill="1" applyBorder="1" applyAlignment="1">
      <alignment horizontal="center"/>
    </xf>
    <xf numFmtId="1" fontId="22" fillId="0" borderId="78" xfId="0" applyNumberFormat="1" applyFont="1" applyFill="1" applyBorder="1" applyAlignment="1">
      <alignment horizontal="center" vertical="top" wrapText="1"/>
    </xf>
    <xf numFmtId="1" fontId="23" fillId="0" borderId="79" xfId="0" applyNumberFormat="1" applyFont="1" applyFill="1" applyBorder="1" applyAlignment="1">
      <alignment horizontal="center"/>
    </xf>
    <xf numFmtId="1" fontId="22" fillId="0" borderId="38" xfId="0" applyNumberFormat="1" applyFont="1" applyFill="1" applyBorder="1" applyAlignment="1">
      <alignment horizontal="center"/>
    </xf>
    <xf numFmtId="1" fontId="23" fillId="0" borderId="69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49" fontId="22" fillId="0" borderId="45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2" fontId="23" fillId="0" borderId="72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right"/>
    </xf>
    <xf numFmtId="1" fontId="22" fillId="0" borderId="13" xfId="0" applyNumberFormat="1" applyFont="1" applyFill="1" applyBorder="1" applyAlignment="1">
      <alignment horizontal="right"/>
    </xf>
    <xf numFmtId="2" fontId="22" fillId="0" borderId="53" xfId="0" applyNumberFormat="1" applyFont="1" applyFill="1" applyBorder="1" applyAlignment="1">
      <alignment horizontal="right" vertical="top" wrapText="1"/>
    </xf>
    <xf numFmtId="0" fontId="22" fillId="0" borderId="8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2" fontId="23" fillId="0" borderId="13" xfId="0" applyNumberFormat="1" applyFont="1" applyFill="1" applyBorder="1" applyAlignment="1">
      <alignment horizontal="left" vertical="top" wrapText="1"/>
    </xf>
    <xf numFmtId="2" fontId="22" fillId="0" borderId="13" xfId="0" applyNumberFormat="1" applyFont="1" applyFill="1" applyBorder="1" applyAlignment="1">
      <alignment horizontal="center" vertical="top" wrapText="1"/>
    </xf>
    <xf numFmtId="2" fontId="22" fillId="0" borderId="55" xfId="0" applyNumberFormat="1" applyFont="1" applyFill="1" applyBorder="1" applyAlignment="1">
      <alignment horizontal="right" vertical="top" wrapText="1"/>
    </xf>
    <xf numFmtId="0" fontId="22" fillId="0" borderId="67" xfId="0" applyFont="1" applyFill="1" applyBorder="1" applyAlignment="1">
      <alignment horizontal="left" vertical="top" wrapText="1"/>
    </xf>
    <xf numFmtId="2" fontId="23" fillId="0" borderId="0" xfId="0" applyNumberFormat="1" applyFont="1" applyFill="1" applyBorder="1" applyAlignment="1">
      <alignment horizontal="right"/>
    </xf>
    <xf numFmtId="1" fontId="23" fillId="33" borderId="39" xfId="0" applyNumberFormat="1" applyFont="1" applyFill="1" applyBorder="1" applyAlignment="1">
      <alignment horizontal="center" vertical="top" wrapText="1"/>
    </xf>
    <xf numFmtId="0" fontId="23" fillId="33" borderId="26" xfId="0" applyFont="1" applyFill="1" applyBorder="1" applyAlignment="1">
      <alignment horizontal="left" vertical="top" wrapText="1"/>
    </xf>
    <xf numFmtId="49" fontId="22" fillId="33" borderId="26" xfId="0" applyNumberFormat="1" applyFont="1" applyFill="1" applyBorder="1" applyAlignment="1">
      <alignment horizontal="center" vertical="top" wrapText="1"/>
    </xf>
    <xf numFmtId="3" fontId="23" fillId="33" borderId="26" xfId="0" applyNumberFormat="1" applyFont="1" applyFill="1" applyBorder="1" applyAlignment="1">
      <alignment horizontal="right"/>
    </xf>
    <xf numFmtId="49" fontId="23" fillId="33" borderId="43" xfId="0" applyNumberFormat="1" applyFont="1" applyFill="1" applyBorder="1" applyAlignment="1">
      <alignment horizontal="right"/>
    </xf>
    <xf numFmtId="1" fontId="23" fillId="19" borderId="39" xfId="0" applyNumberFormat="1" applyFont="1" applyFill="1" applyBorder="1" applyAlignment="1">
      <alignment horizontal="center" vertical="top" wrapText="1"/>
    </xf>
    <xf numFmtId="0" fontId="23" fillId="19" borderId="26" xfId="0" applyFont="1" applyFill="1" applyBorder="1" applyAlignment="1">
      <alignment horizontal="left" vertical="top" wrapText="1"/>
    </xf>
    <xf numFmtId="1" fontId="23" fillId="13" borderId="39" xfId="0" applyNumberFormat="1" applyFont="1" applyFill="1" applyBorder="1" applyAlignment="1">
      <alignment horizontal="center" vertical="top" wrapText="1"/>
    </xf>
    <xf numFmtId="0" fontId="23" fillId="13" borderId="26" xfId="0" applyFont="1" applyFill="1" applyBorder="1" applyAlignment="1">
      <alignment horizontal="left" vertical="top" wrapText="1"/>
    </xf>
    <xf numFmtId="49" fontId="23" fillId="13" borderId="26" xfId="0" applyNumberFormat="1" applyFont="1" applyFill="1" applyBorder="1" applyAlignment="1">
      <alignment horizontal="center" vertical="top" wrapText="1"/>
    </xf>
    <xf numFmtId="3" fontId="23" fillId="13" borderId="26" xfId="0" applyNumberFormat="1" applyFont="1" applyFill="1" applyBorder="1" applyAlignment="1">
      <alignment horizontal="right"/>
    </xf>
    <xf numFmtId="49" fontId="23" fillId="13" borderId="43" xfId="0" applyNumberFormat="1" applyFont="1" applyFill="1" applyBorder="1" applyAlignment="1">
      <alignment horizontal="right"/>
    </xf>
    <xf numFmtId="1" fontId="23" fillId="14" borderId="39" xfId="0" applyNumberFormat="1" applyFont="1" applyFill="1" applyBorder="1" applyAlignment="1">
      <alignment horizontal="center" vertical="top" wrapText="1"/>
    </xf>
    <xf numFmtId="0" fontId="23" fillId="14" borderId="26" xfId="0" applyFont="1" applyFill="1" applyBorder="1" applyAlignment="1">
      <alignment horizontal="left" vertical="top" wrapText="1"/>
    </xf>
    <xf numFmtId="49" fontId="23" fillId="14" borderId="26" xfId="0" applyNumberFormat="1" applyFont="1" applyFill="1" applyBorder="1" applyAlignment="1">
      <alignment horizontal="center" vertical="top" wrapText="1"/>
    </xf>
    <xf numFmtId="3" fontId="23" fillId="14" borderId="26" xfId="0" applyNumberFormat="1" applyFont="1" applyFill="1" applyBorder="1" applyAlignment="1">
      <alignment horizontal="right"/>
    </xf>
    <xf numFmtId="49" fontId="23" fillId="14" borderId="43" xfId="0" applyNumberFormat="1" applyFont="1" applyFill="1" applyBorder="1" applyAlignment="1">
      <alignment horizontal="right"/>
    </xf>
    <xf numFmtId="1" fontId="23" fillId="14" borderId="75" xfId="0" applyNumberFormat="1" applyFont="1" applyFill="1" applyBorder="1" applyAlignment="1">
      <alignment horizontal="center" vertical="top" wrapText="1"/>
    </xf>
    <xf numFmtId="0" fontId="23" fillId="14" borderId="66" xfId="0" applyFont="1" applyFill="1" applyBorder="1" applyAlignment="1">
      <alignment horizontal="left" vertical="top" wrapText="1"/>
    </xf>
    <xf numFmtId="49" fontId="22" fillId="14" borderId="66" xfId="0" applyNumberFormat="1" applyFont="1" applyFill="1" applyBorder="1" applyAlignment="1">
      <alignment horizontal="center" vertical="top" wrapText="1"/>
    </xf>
    <xf numFmtId="3" fontId="23" fillId="14" borderId="66" xfId="0" applyNumberFormat="1" applyFont="1" applyFill="1" applyBorder="1" applyAlignment="1">
      <alignment horizontal="right"/>
    </xf>
    <xf numFmtId="49" fontId="22" fillId="14" borderId="31" xfId="0" applyNumberFormat="1" applyFont="1" applyFill="1" applyBorder="1" applyAlignment="1">
      <alignment horizontal="right"/>
    </xf>
    <xf numFmtId="1" fontId="23" fillId="34" borderId="39" xfId="0" applyNumberFormat="1" applyFont="1" applyFill="1" applyBorder="1" applyAlignment="1">
      <alignment horizontal="center" vertical="top" wrapText="1"/>
    </xf>
    <xf numFmtId="0" fontId="23" fillId="34" borderId="26" xfId="0" applyFont="1" applyFill="1" applyBorder="1" applyAlignment="1">
      <alignment horizontal="left" vertical="top" wrapText="1"/>
    </xf>
    <xf numFmtId="49" fontId="23" fillId="34" borderId="26" xfId="0" applyNumberFormat="1" applyFont="1" applyFill="1" applyBorder="1" applyAlignment="1">
      <alignment horizontal="center" vertical="top" wrapText="1"/>
    </xf>
    <xf numFmtId="3" fontId="23" fillId="34" borderId="26" xfId="0" applyNumberFormat="1" applyFont="1" applyFill="1" applyBorder="1" applyAlignment="1">
      <alignment horizontal="right"/>
    </xf>
    <xf numFmtId="49" fontId="23" fillId="34" borderId="43" xfId="0" applyNumberFormat="1" applyFont="1" applyFill="1" applyBorder="1" applyAlignment="1">
      <alignment horizontal="right"/>
    </xf>
    <xf numFmtId="49" fontId="22" fillId="13" borderId="26" xfId="0" applyNumberFormat="1" applyFont="1" applyFill="1" applyBorder="1" applyAlignment="1">
      <alignment horizontal="center" vertical="top" wrapText="1"/>
    </xf>
    <xf numFmtId="49" fontId="22" fillId="13" borderId="43" xfId="0" applyNumberFormat="1" applyFont="1" applyFill="1" applyBorder="1" applyAlignment="1">
      <alignment horizontal="right"/>
    </xf>
    <xf numFmtId="3" fontId="23" fillId="14" borderId="10" xfId="0" applyNumberFormat="1" applyFont="1" applyFill="1" applyBorder="1" applyAlignment="1">
      <alignment horizontal="right"/>
    </xf>
    <xf numFmtId="49" fontId="22" fillId="34" borderId="26" xfId="0" applyNumberFormat="1" applyFont="1" applyFill="1" applyBorder="1" applyAlignment="1">
      <alignment horizontal="center" vertical="top" wrapText="1"/>
    </xf>
    <xf numFmtId="49" fontId="22" fillId="34" borderId="43" xfId="0" applyNumberFormat="1" applyFont="1" applyFill="1" applyBorder="1" applyAlignment="1">
      <alignment horizontal="right"/>
    </xf>
    <xf numFmtId="1" fontId="23" fillId="16" borderId="39" xfId="0" applyNumberFormat="1" applyFont="1" applyFill="1" applyBorder="1" applyAlignment="1">
      <alignment horizontal="center" vertical="top" wrapText="1"/>
    </xf>
    <xf numFmtId="49" fontId="23" fillId="16" borderId="26" xfId="0" applyNumberFormat="1" applyFont="1" applyFill="1" applyBorder="1" applyAlignment="1">
      <alignment horizontal="center" vertical="top" wrapText="1"/>
    </xf>
    <xf numFmtId="0" fontId="24" fillId="33" borderId="26" xfId="0" applyFont="1" applyFill="1" applyBorder="1" applyAlignment="1">
      <alignment horizontal="left" vertical="top" wrapText="1"/>
    </xf>
    <xf numFmtId="49" fontId="23" fillId="33" borderId="26" xfId="0" applyNumberFormat="1" applyFont="1" applyFill="1" applyBorder="1" applyAlignment="1">
      <alignment horizontal="center" vertical="top" wrapText="1"/>
    </xf>
    <xf numFmtId="3" fontId="23" fillId="33" borderId="26" xfId="0" applyNumberFormat="1" applyFont="1" applyFill="1" applyBorder="1" applyAlignment="1">
      <alignment horizontal="right" vertical="top" wrapText="1"/>
    </xf>
    <xf numFmtId="49" fontId="23" fillId="33" borderId="43" xfId="0" applyNumberFormat="1" applyFont="1" applyFill="1" applyBorder="1" applyAlignment="1">
      <alignment horizontal="right" vertical="top" wrapText="1"/>
    </xf>
    <xf numFmtId="1" fontId="23" fillId="13" borderId="75" xfId="0" applyNumberFormat="1" applyFont="1" applyFill="1" applyBorder="1" applyAlignment="1">
      <alignment horizontal="center" vertical="top" wrapText="1"/>
    </xf>
    <xf numFmtId="0" fontId="24" fillId="13" borderId="66" xfId="0" applyFont="1" applyFill="1" applyBorder="1" applyAlignment="1">
      <alignment horizontal="left" vertical="top" wrapText="1"/>
    </xf>
    <xf numFmtId="49" fontId="22" fillId="13" borderId="66" xfId="0" applyNumberFormat="1" applyFont="1" applyFill="1" applyBorder="1" applyAlignment="1">
      <alignment horizontal="center" vertical="top" wrapText="1"/>
    </xf>
    <xf numFmtId="3" fontId="23" fillId="13" borderId="66" xfId="0" applyNumberFormat="1" applyFont="1" applyFill="1" applyBorder="1" applyAlignment="1">
      <alignment horizontal="right" vertical="top" wrapText="1"/>
    </xf>
    <xf numFmtId="49" fontId="23" fillId="13" borderId="31" xfId="0" applyNumberFormat="1" applyFont="1" applyFill="1" applyBorder="1" applyAlignment="1">
      <alignment horizontal="right" vertical="top" wrapText="1"/>
    </xf>
    <xf numFmtId="0" fontId="24" fillId="14" borderId="26" xfId="0" applyFont="1" applyFill="1" applyBorder="1" applyAlignment="1">
      <alignment horizontal="left" vertical="top" wrapText="1"/>
    </xf>
    <xf numFmtId="49" fontId="22" fillId="14" borderId="26" xfId="0" applyNumberFormat="1" applyFont="1" applyFill="1" applyBorder="1" applyAlignment="1">
      <alignment horizontal="center" vertical="top" wrapText="1"/>
    </xf>
    <xf numFmtId="3" fontId="23" fillId="14" borderId="26" xfId="0" applyNumberFormat="1" applyFont="1" applyFill="1" applyBorder="1" applyAlignment="1">
      <alignment horizontal="right" vertical="top" wrapText="1"/>
    </xf>
    <xf numFmtId="49" fontId="23" fillId="14" borderId="43" xfId="0" applyNumberFormat="1" applyFont="1" applyFill="1" applyBorder="1" applyAlignment="1">
      <alignment horizontal="right" vertical="top" wrapText="1"/>
    </xf>
    <xf numFmtId="0" fontId="23" fillId="16" borderId="26" xfId="0" applyFont="1" applyFill="1" applyBorder="1" applyAlignment="1">
      <alignment horizontal="left" vertical="top" wrapText="1"/>
    </xf>
    <xf numFmtId="3" fontId="23" fillId="34" borderId="26" xfId="0" applyNumberFormat="1" applyFont="1" applyFill="1" applyBorder="1" applyAlignment="1">
      <alignment horizontal="right" vertical="top" wrapText="1"/>
    </xf>
    <xf numFmtId="49" fontId="23" fillId="34" borderId="43" xfId="0" applyNumberFormat="1" applyFont="1" applyFill="1" applyBorder="1" applyAlignment="1">
      <alignment horizontal="right" vertical="top" wrapText="1"/>
    </xf>
    <xf numFmtId="49" fontId="23" fillId="19" borderId="26" xfId="0" applyNumberFormat="1" applyFont="1" applyFill="1" applyBorder="1" applyAlignment="1">
      <alignment horizontal="center" vertical="center" wrapText="1"/>
    </xf>
    <xf numFmtId="3" fontId="23" fillId="19" borderId="26" xfId="0" applyNumberFormat="1" applyFont="1" applyFill="1" applyBorder="1" applyAlignment="1">
      <alignment horizontal="right" vertical="top" wrapText="1"/>
    </xf>
    <xf numFmtId="49" fontId="23" fillId="19" borderId="43" xfId="0" applyNumberFormat="1" applyFont="1" applyFill="1" applyBorder="1" applyAlignment="1">
      <alignment horizontal="right" vertical="top" wrapText="1"/>
    </xf>
    <xf numFmtId="3" fontId="23" fillId="13" borderId="26" xfId="0" applyNumberFormat="1" applyFont="1" applyFill="1" applyBorder="1" applyAlignment="1">
      <alignment horizontal="right" vertical="top" wrapText="1"/>
    </xf>
    <xf numFmtId="3" fontId="23" fillId="16" borderId="26" xfId="0" applyNumberFormat="1" applyFont="1" applyFill="1" applyBorder="1" applyAlignment="1">
      <alignment horizontal="right"/>
    </xf>
    <xf numFmtId="49" fontId="23" fillId="16" borderId="43" xfId="0" applyNumberFormat="1" applyFont="1" applyFill="1" applyBorder="1" applyAlignment="1">
      <alignment horizontal="right"/>
    </xf>
    <xf numFmtId="49" fontId="23" fillId="0" borderId="49" xfId="0" applyNumberFormat="1" applyFont="1" applyFill="1" applyBorder="1" applyAlignment="1">
      <alignment horizontal="right"/>
    </xf>
    <xf numFmtId="49" fontId="22" fillId="14" borderId="43" xfId="0" applyNumberFormat="1" applyFont="1" applyFill="1" applyBorder="1" applyAlignment="1">
      <alignment horizontal="right"/>
    </xf>
    <xf numFmtId="49" fontId="22" fillId="33" borderId="43" xfId="0" applyNumberFormat="1" applyFont="1" applyFill="1" applyBorder="1" applyAlignment="1">
      <alignment horizontal="right" vertical="top" wrapText="1"/>
    </xf>
    <xf numFmtId="49" fontId="22" fillId="13" borderId="43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26" fillId="0" borderId="5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53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6" fillId="0" borderId="4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26" fillId="0" borderId="85" xfId="0" applyNumberFormat="1" applyFont="1" applyBorder="1" applyAlignment="1">
      <alignment/>
    </xf>
    <xf numFmtId="3" fontId="26" fillId="0" borderId="86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47" xfId="0" applyNumberFormat="1" applyFont="1" applyBorder="1" applyAlignment="1">
      <alignment/>
    </xf>
    <xf numFmtId="3" fontId="26" fillId="0" borderId="28" xfId="0" applyNumberFormat="1" applyFont="1" applyBorder="1" applyAlignment="1">
      <alignment/>
    </xf>
    <xf numFmtId="3" fontId="26" fillId="0" borderId="56" xfId="0" applyNumberFormat="1" applyFont="1" applyBorder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" fontId="23" fillId="0" borderId="36" xfId="0" applyNumberFormat="1" applyFont="1" applyFill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center" vertical="center" wrapText="1"/>
    </xf>
    <xf numFmtId="1" fontId="23" fillId="0" borderId="38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top" wrapText="1"/>
    </xf>
    <xf numFmtId="0" fontId="23" fillId="0" borderId="92" xfId="0" applyFont="1" applyFill="1" applyBorder="1" applyAlignment="1">
      <alignment horizontal="center" vertical="top" wrapText="1"/>
    </xf>
    <xf numFmtId="0" fontId="23" fillId="0" borderId="93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23" fillId="0" borderId="85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vertical="top" wrapText="1"/>
    </xf>
    <xf numFmtId="49" fontId="23" fillId="0" borderId="53" xfId="0" applyNumberFormat="1" applyFont="1" applyFill="1" applyBorder="1" applyAlignment="1">
      <alignment horizontal="center" vertical="center" wrapText="1"/>
    </xf>
    <xf numFmtId="49" fontId="23" fillId="0" borderId="46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94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86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0">
      <selection activeCell="D17" sqref="D17"/>
    </sheetView>
  </sheetViews>
  <sheetFormatPr defaultColWidth="9.140625" defaultRowHeight="12.75"/>
  <cols>
    <col min="1" max="1" width="4.57421875" style="101" customWidth="1"/>
    <col min="2" max="2" width="9.140625" style="76" customWidth="1"/>
    <col min="3" max="3" width="33.28125" style="76" customWidth="1"/>
    <col min="4" max="4" width="11.28125" style="76" customWidth="1"/>
    <col min="5" max="5" width="10.421875" style="76" customWidth="1"/>
    <col min="6" max="6" width="11.421875" style="76" customWidth="1"/>
    <col min="7" max="7" width="10.28125" style="76" customWidth="1"/>
    <col min="8" max="16384" width="9.140625" style="76" customWidth="1"/>
  </cols>
  <sheetData>
    <row r="2" spans="1:7" ht="15.75">
      <c r="A2" s="415" t="s">
        <v>244</v>
      </c>
      <c r="B2" s="415"/>
      <c r="C2" s="415"/>
      <c r="D2" s="415"/>
      <c r="E2" s="415"/>
      <c r="F2" s="415"/>
      <c r="G2" s="415"/>
    </row>
    <row r="3" spans="1:7" ht="15.75">
      <c r="A3" s="416" t="s">
        <v>157</v>
      </c>
      <c r="B3" s="416"/>
      <c r="C3" s="416"/>
      <c r="D3" s="416"/>
      <c r="E3" s="416"/>
      <c r="F3" s="416"/>
      <c r="G3" s="416"/>
    </row>
    <row r="4" spans="1:7" ht="16.5" thickBot="1">
      <c r="A4" s="77"/>
      <c r="B4" s="77"/>
      <c r="C4" s="77"/>
      <c r="D4" s="77"/>
      <c r="E4" s="77"/>
      <c r="F4" s="77"/>
      <c r="G4" s="77"/>
    </row>
    <row r="5" spans="1:7" ht="16.5" thickBot="1">
      <c r="A5" s="417" t="s">
        <v>13</v>
      </c>
      <c r="B5" s="418" t="s">
        <v>228</v>
      </c>
      <c r="C5" s="419"/>
      <c r="D5" s="424" t="s">
        <v>20</v>
      </c>
      <c r="E5" s="425" t="s">
        <v>18</v>
      </c>
      <c r="F5" s="426"/>
      <c r="G5" s="427"/>
    </row>
    <row r="6" spans="1:7" ht="32.25" thickBot="1">
      <c r="A6" s="417"/>
      <c r="B6" s="420"/>
      <c r="C6" s="421"/>
      <c r="D6" s="424"/>
      <c r="E6" s="424" t="s">
        <v>11</v>
      </c>
      <c r="F6" s="428" t="s">
        <v>15</v>
      </c>
      <c r="G6" s="78" t="s">
        <v>4</v>
      </c>
    </row>
    <row r="7" spans="1:7" ht="51.75" customHeight="1" thickBot="1">
      <c r="A7" s="417"/>
      <c r="B7" s="422"/>
      <c r="C7" s="423"/>
      <c r="D7" s="424"/>
      <c r="E7" s="424"/>
      <c r="F7" s="428"/>
      <c r="G7" s="79" t="s">
        <v>12</v>
      </c>
    </row>
    <row r="8" spans="1:7" s="81" customFormat="1" ht="15.75">
      <c r="A8" s="93" t="s">
        <v>229</v>
      </c>
      <c r="B8" s="80" t="s">
        <v>218</v>
      </c>
      <c r="C8" s="80"/>
      <c r="D8" s="397">
        <f>SUM(D9:D11)</f>
        <v>153126</v>
      </c>
      <c r="E8" s="397">
        <f>SUM(E9:E11)</f>
        <v>125223</v>
      </c>
      <c r="F8" s="397">
        <f>SUM(F9:F11)</f>
        <v>35444</v>
      </c>
      <c r="G8" s="398">
        <f>SUM(G9:G11)</f>
        <v>0</v>
      </c>
    </row>
    <row r="9" spans="1:8" ht="15.75">
      <c r="A9" s="94"/>
      <c r="B9" s="82" t="s">
        <v>219</v>
      </c>
      <c r="C9" s="82"/>
      <c r="D9" s="199">
        <f>Printable!D26</f>
        <v>152190</v>
      </c>
      <c r="E9" s="199">
        <f>Printable!E26</f>
        <v>124287</v>
      </c>
      <c r="F9" s="199">
        <f>Printable!F26</f>
        <v>34940</v>
      </c>
      <c r="G9" s="399">
        <f>Printable!G26</f>
        <v>0</v>
      </c>
      <c r="H9" s="83"/>
    </row>
    <row r="10" spans="1:7" ht="15.75">
      <c r="A10" s="94"/>
      <c r="B10" s="82" t="s">
        <v>220</v>
      </c>
      <c r="C10" s="82"/>
      <c r="D10" s="199">
        <f>Printable!D36</f>
        <v>936</v>
      </c>
      <c r="E10" s="199">
        <f>Printable!E36</f>
        <v>936</v>
      </c>
      <c r="F10" s="199">
        <f>Printable!F36</f>
        <v>504</v>
      </c>
      <c r="G10" s="399">
        <f>Printable!G36</f>
        <v>0</v>
      </c>
    </row>
    <row r="11" spans="1:7" ht="15.75">
      <c r="A11" s="94"/>
      <c r="B11" s="82" t="s">
        <v>221</v>
      </c>
      <c r="C11" s="82"/>
      <c r="D11" s="199">
        <f>Printable!D38</f>
        <v>0</v>
      </c>
      <c r="E11" s="199">
        <f>Printable!E38</f>
        <v>0</v>
      </c>
      <c r="F11" s="199">
        <f>Printable!F38</f>
        <v>0</v>
      </c>
      <c r="G11" s="399">
        <f>Printable!G38</f>
        <v>0</v>
      </c>
    </row>
    <row r="12" spans="1:7" s="81" customFormat="1" ht="15.75">
      <c r="A12" s="95" t="s">
        <v>230</v>
      </c>
      <c r="B12" s="84" t="s">
        <v>222</v>
      </c>
      <c r="C12" s="84"/>
      <c r="D12" s="400">
        <f>SUM(D13:D15)</f>
        <v>17877</v>
      </c>
      <c r="E12" s="400">
        <f>SUM(E13:E15)</f>
        <v>13094</v>
      </c>
      <c r="F12" s="400">
        <f>SUM(F13:F15)</f>
        <v>12942</v>
      </c>
      <c r="G12" s="401">
        <f>SUM(G13:G15)</f>
        <v>152.2</v>
      </c>
    </row>
    <row r="13" spans="1:7" ht="15.75">
      <c r="A13" s="94"/>
      <c r="B13" s="82" t="s">
        <v>219</v>
      </c>
      <c r="C13" s="82"/>
      <c r="D13" s="199">
        <f>Printable!D1429+Printable!D42</f>
        <v>1646</v>
      </c>
      <c r="E13" s="199">
        <f>Printable!E1429+Printable!E42</f>
        <v>1254</v>
      </c>
      <c r="F13" s="199">
        <f>Printable!F1429+Printable!F42</f>
        <v>1254</v>
      </c>
      <c r="G13" s="399">
        <f>Printable!G1429+Printable!G42</f>
        <v>0</v>
      </c>
    </row>
    <row r="14" spans="1:7" ht="15.75">
      <c r="A14" s="94"/>
      <c r="B14" s="82" t="s">
        <v>220</v>
      </c>
      <c r="C14" s="82"/>
      <c r="D14" s="199">
        <f>Printable!D52+Printable!D1441</f>
        <v>8334</v>
      </c>
      <c r="E14" s="199">
        <f>Printable!E52+Printable!E1441</f>
        <v>7294</v>
      </c>
      <c r="F14" s="199">
        <f>Printable!F52+Printable!F1441</f>
        <v>7294</v>
      </c>
      <c r="G14" s="399">
        <f>Printable!G52+Printable!G1441</f>
        <v>0</v>
      </c>
    </row>
    <row r="15" spans="1:7" ht="15.75">
      <c r="A15" s="94"/>
      <c r="B15" s="82" t="s">
        <v>221</v>
      </c>
      <c r="C15" s="82"/>
      <c r="D15" s="199">
        <f>Printable!D1550+Printable!D54</f>
        <v>7897</v>
      </c>
      <c r="E15" s="199">
        <f>Printable!E1550+Printable!E54</f>
        <v>4546</v>
      </c>
      <c r="F15" s="199">
        <f>Printable!F1550+Printable!F54</f>
        <v>4394</v>
      </c>
      <c r="G15" s="399">
        <f>Printable!G1550+Printable!G54</f>
        <v>152.2</v>
      </c>
    </row>
    <row r="16" spans="1:7" s="81" customFormat="1" ht="15.75">
      <c r="A16" s="95" t="s">
        <v>231</v>
      </c>
      <c r="B16" s="84" t="s">
        <v>223</v>
      </c>
      <c r="C16" s="84"/>
      <c r="D16" s="400">
        <f>SUM(D17:D19)</f>
        <v>447650</v>
      </c>
      <c r="E16" s="400">
        <f>SUM(E17:E19)</f>
        <v>699105</v>
      </c>
      <c r="F16" s="400">
        <f>SUM(F17:F19)</f>
        <v>638349</v>
      </c>
      <c r="G16" s="401">
        <f>SUM(G17:G19)</f>
        <v>0</v>
      </c>
    </row>
    <row r="17" spans="1:7" ht="15.75">
      <c r="A17" s="94"/>
      <c r="B17" s="82" t="s">
        <v>219</v>
      </c>
      <c r="C17" s="82"/>
      <c r="D17" s="199">
        <f>Printable!D74+Printable!D1658</f>
        <v>428237</v>
      </c>
      <c r="E17" s="199">
        <f>Printable!E74+Printable!E1658</f>
        <v>553246</v>
      </c>
      <c r="F17" s="199">
        <f>Printable!F74+Printable!F1658</f>
        <v>496226</v>
      </c>
      <c r="G17" s="399">
        <f>Printable!G74+Printable!G1658</f>
        <v>0</v>
      </c>
    </row>
    <row r="18" spans="1:7" ht="15.75">
      <c r="A18" s="94"/>
      <c r="B18" s="82" t="s">
        <v>220</v>
      </c>
      <c r="C18" s="82"/>
      <c r="D18" s="199">
        <f>Printable!D1682+Printable!D91</f>
        <v>8954</v>
      </c>
      <c r="E18" s="199">
        <f>Printable!E1682+Printable!E91</f>
        <v>140794</v>
      </c>
      <c r="F18" s="199">
        <f>Printable!F1682+Printable!F91</f>
        <v>137794</v>
      </c>
      <c r="G18" s="399">
        <f>Printable!G1682+Printable!G91</f>
        <v>0</v>
      </c>
    </row>
    <row r="19" spans="1:7" ht="15.75">
      <c r="A19" s="94"/>
      <c r="B19" s="82" t="s">
        <v>221</v>
      </c>
      <c r="C19" s="82"/>
      <c r="D19" s="199">
        <f>Printable!D93+Printable!D1792</f>
        <v>10459</v>
      </c>
      <c r="E19" s="199">
        <f>Printable!E93+Printable!E1792</f>
        <v>5065</v>
      </c>
      <c r="F19" s="199">
        <f>Printable!F93+Printable!F1792</f>
        <v>4329</v>
      </c>
      <c r="G19" s="399">
        <f>Printable!G93+Printable!G1792</f>
        <v>0</v>
      </c>
    </row>
    <row r="20" spans="1:7" s="81" customFormat="1" ht="15.75">
      <c r="A20" s="95" t="s">
        <v>82</v>
      </c>
      <c r="B20" s="84" t="s">
        <v>225</v>
      </c>
      <c r="C20" s="84"/>
      <c r="D20" s="400">
        <f>SUM(D21:D23)</f>
        <v>351128</v>
      </c>
      <c r="E20" s="400">
        <f>SUM(E21:E23)</f>
        <v>184128</v>
      </c>
      <c r="F20" s="400">
        <f>SUM(F21:F23)</f>
        <v>116807</v>
      </c>
      <c r="G20" s="401">
        <f>SUM(G21:G23)</f>
        <v>20416</v>
      </c>
    </row>
    <row r="21" spans="1:7" ht="15.75">
      <c r="A21" s="94"/>
      <c r="B21" s="82" t="s">
        <v>219</v>
      </c>
      <c r="C21" s="82"/>
      <c r="D21" s="199">
        <f>Printable!D705</f>
        <v>234129</v>
      </c>
      <c r="E21" s="199">
        <f>Printable!E705</f>
        <v>113275</v>
      </c>
      <c r="F21" s="199">
        <f>Printable!F705</f>
        <v>72907</v>
      </c>
      <c r="G21" s="399">
        <f>Printable!G705</f>
        <v>9568</v>
      </c>
    </row>
    <row r="22" spans="1:7" ht="15.75">
      <c r="A22" s="94"/>
      <c r="B22" s="82" t="s">
        <v>220</v>
      </c>
      <c r="C22" s="82"/>
      <c r="D22" s="199">
        <f>Printable!D1124</f>
        <v>88805</v>
      </c>
      <c r="E22" s="199">
        <f>Printable!E1124</f>
        <v>52740</v>
      </c>
      <c r="F22" s="199">
        <f>Printable!F1124</f>
        <v>27167</v>
      </c>
      <c r="G22" s="399">
        <f>Printable!G1124</f>
        <v>10687</v>
      </c>
    </row>
    <row r="23" spans="1:7" ht="15.75">
      <c r="A23" s="94"/>
      <c r="B23" s="82" t="s">
        <v>221</v>
      </c>
      <c r="C23" s="82"/>
      <c r="D23" s="199">
        <f>Printable!D1383</f>
        <v>28194</v>
      </c>
      <c r="E23" s="199">
        <f>Printable!E1383</f>
        <v>18113</v>
      </c>
      <c r="F23" s="199">
        <f>Printable!F1383</f>
        <v>16733</v>
      </c>
      <c r="G23" s="399">
        <f>Printable!G1383</f>
        <v>161</v>
      </c>
    </row>
    <row r="24" spans="1:7" s="81" customFormat="1" ht="15.75">
      <c r="A24" s="95" t="s">
        <v>83</v>
      </c>
      <c r="B24" s="84" t="s">
        <v>226</v>
      </c>
      <c r="C24" s="84"/>
      <c r="D24" s="400">
        <f>SUM(D25:D27)</f>
        <v>8500</v>
      </c>
      <c r="E24" s="400">
        <f>SUM(E25:E27)</f>
        <v>8441</v>
      </c>
      <c r="F24" s="400">
        <f>SUM(F25:F27)</f>
        <v>8441</v>
      </c>
      <c r="G24" s="401">
        <f>SUM(G25:G27)</f>
        <v>0</v>
      </c>
    </row>
    <row r="25" spans="1:7" ht="15.75">
      <c r="A25" s="94"/>
      <c r="B25" s="82" t="s">
        <v>219</v>
      </c>
      <c r="C25" s="82"/>
      <c r="D25" s="199">
        <f>Printable!D1796</f>
        <v>0</v>
      </c>
      <c r="E25" s="199">
        <f>Printable!E1796</f>
        <v>0</v>
      </c>
      <c r="F25" s="199">
        <f>Printable!F1796</f>
        <v>0</v>
      </c>
      <c r="G25" s="399">
        <f>Printable!G1796</f>
        <v>0</v>
      </c>
    </row>
    <row r="26" spans="1:7" ht="15.75">
      <c r="A26" s="94"/>
      <c r="B26" s="82" t="s">
        <v>220</v>
      </c>
      <c r="C26" s="82"/>
      <c r="D26" s="199">
        <f>Printable!D1813</f>
        <v>0</v>
      </c>
      <c r="E26" s="199">
        <f>Printable!E1813</f>
        <v>0</v>
      </c>
      <c r="F26" s="199">
        <f>Printable!F1813</f>
        <v>0</v>
      </c>
      <c r="G26" s="399">
        <f>Printable!G1813</f>
        <v>0</v>
      </c>
    </row>
    <row r="27" spans="1:7" ht="15.75">
      <c r="A27" s="94"/>
      <c r="B27" s="82" t="s">
        <v>221</v>
      </c>
      <c r="C27" s="82"/>
      <c r="D27" s="199">
        <f>Printable!D1808</f>
        <v>8500</v>
      </c>
      <c r="E27" s="199">
        <f>Printable!E1808</f>
        <v>8441</v>
      </c>
      <c r="F27" s="199">
        <f>Printable!F1808</f>
        <v>8441</v>
      </c>
      <c r="G27" s="199">
        <f>Printable!G1808</f>
        <v>0</v>
      </c>
    </row>
    <row r="28" spans="1:7" s="81" customFormat="1" ht="15.75">
      <c r="A28" s="95" t="s">
        <v>84</v>
      </c>
      <c r="B28" s="84" t="s">
        <v>227</v>
      </c>
      <c r="C28" s="84"/>
      <c r="D28" s="400">
        <f>Printable!D1985</f>
        <v>370828</v>
      </c>
      <c r="E28" s="400">
        <f>Printable!E1985</f>
        <v>170355</v>
      </c>
      <c r="F28" s="400">
        <f>Printable!F1985</f>
        <v>50447</v>
      </c>
      <c r="G28" s="401">
        <f>Printable!G1985</f>
        <v>56462</v>
      </c>
    </row>
    <row r="29" spans="1:7" s="81" customFormat="1" ht="15.75">
      <c r="A29" s="95" t="s">
        <v>232</v>
      </c>
      <c r="B29" s="84" t="s">
        <v>224</v>
      </c>
      <c r="C29" s="84"/>
      <c r="D29" s="402">
        <f>SUM(D30:D32)</f>
        <v>46212</v>
      </c>
      <c r="E29" s="402">
        <f>SUM(E30:E32)</f>
        <v>20733</v>
      </c>
      <c r="F29" s="402">
        <f>SUM(F30:F32)</f>
        <v>6351</v>
      </c>
      <c r="G29" s="403">
        <f>SUM(G30:G32)</f>
        <v>633</v>
      </c>
    </row>
    <row r="30" spans="1:7" ht="15.75">
      <c r="A30" s="94"/>
      <c r="B30" s="82" t="s">
        <v>219</v>
      </c>
      <c r="C30" s="82"/>
      <c r="D30" s="404">
        <f>Printable!D1989+Printable!D2001</f>
        <v>1104</v>
      </c>
      <c r="E30" s="404">
        <f>Printable!E1989+Printable!E2001</f>
        <v>493</v>
      </c>
      <c r="F30" s="404">
        <f>Printable!F1989+Printable!F2001</f>
        <v>195</v>
      </c>
      <c r="G30" s="405">
        <f>Printable!G1989+Printable!G2001</f>
        <v>0</v>
      </c>
    </row>
    <row r="31" spans="1:7" ht="15.75">
      <c r="A31" s="94"/>
      <c r="B31" s="82" t="s">
        <v>220</v>
      </c>
      <c r="C31" s="82"/>
      <c r="D31" s="404">
        <f>Printable!D2011+Printable!D2055</f>
        <v>42060</v>
      </c>
      <c r="E31" s="404">
        <f>Printable!E2011+Printable!E2055</f>
        <v>18334</v>
      </c>
      <c r="F31" s="404">
        <f>Printable!F2011+Printable!F2055</f>
        <v>6018</v>
      </c>
      <c r="G31" s="405">
        <f>Printable!G2011+Printable!G2055</f>
        <v>147</v>
      </c>
    </row>
    <row r="32" spans="1:7" ht="16.5" thickBot="1">
      <c r="A32" s="96"/>
      <c r="B32" s="85" t="s">
        <v>221</v>
      </c>
      <c r="C32" s="85"/>
      <c r="D32" s="406">
        <f>Printable!D2063</f>
        <v>3048</v>
      </c>
      <c r="E32" s="406">
        <f>Printable!E2063</f>
        <v>1906</v>
      </c>
      <c r="F32" s="406">
        <f>Printable!F2063</f>
        <v>138</v>
      </c>
      <c r="G32" s="407">
        <f>Printable!G2063</f>
        <v>486</v>
      </c>
    </row>
    <row r="33" spans="1:7" s="81" customFormat="1" ht="16.5" thickBot="1">
      <c r="A33" s="97"/>
      <c r="B33" s="86" t="s">
        <v>195</v>
      </c>
      <c r="C33" s="87"/>
      <c r="D33" s="408">
        <f>D8+D12+D16+D20+D24+D28+D29</f>
        <v>1395321</v>
      </c>
      <c r="E33" s="408">
        <f>E8+E12+E16+E20+E24+E28+E29</f>
        <v>1221079</v>
      </c>
      <c r="F33" s="408">
        <f>F8+F12+F16+F20+F24+F28+F29</f>
        <v>868781</v>
      </c>
      <c r="G33" s="408">
        <f>G8+G12+G16+G20+G24+G28+G29</f>
        <v>77663.2</v>
      </c>
    </row>
    <row r="34" spans="1:7" ht="16.5" thickBot="1">
      <c r="A34" s="98"/>
      <c r="B34" s="88" t="s">
        <v>164</v>
      </c>
      <c r="C34" s="89"/>
      <c r="D34" s="409"/>
      <c r="E34" s="409"/>
      <c r="F34" s="409"/>
      <c r="G34" s="410"/>
    </row>
    <row r="35" spans="1:7" ht="15.75">
      <c r="A35" s="99"/>
      <c r="B35" s="90" t="s">
        <v>2</v>
      </c>
      <c r="C35" s="90"/>
      <c r="D35" s="411">
        <f>D9+D13+D17+D21+D25+D28+D30</f>
        <v>1188134</v>
      </c>
      <c r="E35" s="411">
        <f>E9+E13+E17+E21+E25+E28+E30</f>
        <v>962910</v>
      </c>
      <c r="F35" s="411">
        <f>F9+F13+F17+F21+F25+F28+F30</f>
        <v>655969</v>
      </c>
      <c r="G35" s="412">
        <f>G9+G13+G17+G21+G25+G28+G30</f>
        <v>66030</v>
      </c>
    </row>
    <row r="36" spans="1:7" ht="15.75">
      <c r="A36" s="94"/>
      <c r="B36" s="82" t="s">
        <v>3</v>
      </c>
      <c r="C36" s="82"/>
      <c r="D36" s="404">
        <f>D10+D14+D18+D22+D26+D31</f>
        <v>149089</v>
      </c>
      <c r="E36" s="404">
        <f aca="true" t="shared" si="0" ref="E36:G37">E10+E14+E18+E22+E26+E31</f>
        <v>220098</v>
      </c>
      <c r="F36" s="404">
        <f t="shared" si="0"/>
        <v>178777</v>
      </c>
      <c r="G36" s="405">
        <f t="shared" si="0"/>
        <v>10834</v>
      </c>
    </row>
    <row r="37" spans="1:7" ht="16.5" thickBot="1">
      <c r="A37" s="100"/>
      <c r="B37" s="91" t="s">
        <v>9</v>
      </c>
      <c r="C37" s="92"/>
      <c r="D37" s="413">
        <f>D11+D15+D19+D23+D27+D32</f>
        <v>58098</v>
      </c>
      <c r="E37" s="413">
        <f t="shared" si="0"/>
        <v>38071</v>
      </c>
      <c r="F37" s="413">
        <f t="shared" si="0"/>
        <v>34035</v>
      </c>
      <c r="G37" s="414">
        <f t="shared" si="0"/>
        <v>799.2</v>
      </c>
    </row>
    <row r="38" spans="4:7" ht="15.75">
      <c r="D38" s="83"/>
      <c r="E38" s="83"/>
      <c r="F38" s="83"/>
      <c r="G38" s="83"/>
    </row>
  </sheetData>
  <sheetProtection/>
  <mergeCells count="8">
    <mergeCell ref="A2:G2"/>
    <mergeCell ref="A3:G3"/>
    <mergeCell ref="A5:A7"/>
    <mergeCell ref="B5:C7"/>
    <mergeCell ref="D5:D7"/>
    <mergeCell ref="E5:G5"/>
    <mergeCell ref="E6:E7"/>
    <mergeCell ref="F6:F7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2100"/>
  <sheetViews>
    <sheetView workbookViewId="0" topLeftCell="A1">
      <selection activeCell="M29" sqref="M29"/>
    </sheetView>
  </sheetViews>
  <sheetFormatPr defaultColWidth="9.140625" defaultRowHeight="12.75"/>
  <cols>
    <col min="1" max="1" width="4.7109375" style="320" customWidth="1"/>
    <col min="2" max="2" width="25.28125" style="65" customWidth="1"/>
    <col min="3" max="3" width="11.28125" style="243" bestFit="1" customWidth="1"/>
    <col min="4" max="4" width="10.140625" style="106" customWidth="1"/>
    <col min="5" max="5" width="9.7109375" style="106" customWidth="1"/>
    <col min="6" max="6" width="10.57421875" style="106" customWidth="1"/>
    <col min="7" max="7" width="9.421875" style="106" bestFit="1" customWidth="1"/>
    <col min="8" max="8" width="10.57421875" style="149" customWidth="1"/>
    <col min="9" max="16384" width="9.140625" style="1" customWidth="1"/>
  </cols>
  <sheetData>
    <row r="1" spans="1:8" ht="13.5" customHeight="1">
      <c r="A1" s="278"/>
      <c r="F1" s="107"/>
      <c r="G1" s="108"/>
      <c r="H1" s="148" t="s">
        <v>233</v>
      </c>
    </row>
    <row r="2" spans="1:8" ht="13.5" customHeight="1">
      <c r="A2" s="278"/>
      <c r="F2" s="107"/>
      <c r="G2" s="107"/>
      <c r="H2" s="148" t="s">
        <v>290</v>
      </c>
    </row>
    <row r="3" spans="1:8" ht="17.25" customHeight="1">
      <c r="A3" s="429" t="s">
        <v>217</v>
      </c>
      <c r="B3" s="429"/>
      <c r="C3" s="429"/>
      <c r="D3" s="429"/>
      <c r="E3" s="429"/>
      <c r="F3" s="429"/>
      <c r="G3" s="429"/>
      <c r="H3" s="429"/>
    </row>
    <row r="4" ht="13.5" customHeight="1">
      <c r="A4" s="278"/>
    </row>
    <row r="5" spans="1:8" ht="14.25" customHeight="1">
      <c r="A5" s="430" t="s">
        <v>36</v>
      </c>
      <c r="B5" s="430"/>
      <c r="C5" s="430"/>
      <c r="D5" s="430"/>
      <c r="E5" s="430"/>
      <c r="F5" s="430"/>
      <c r="G5" s="430"/>
      <c r="H5" s="430"/>
    </row>
    <row r="6" spans="1:8" ht="15" customHeight="1">
      <c r="A6" s="430" t="s">
        <v>882</v>
      </c>
      <c r="B6" s="430"/>
      <c r="C6" s="430"/>
      <c r="D6" s="430"/>
      <c r="E6" s="430"/>
      <c r="F6" s="430"/>
      <c r="G6" s="430"/>
      <c r="H6" s="430"/>
    </row>
    <row r="7" spans="1:8" ht="12.75" customHeight="1">
      <c r="A7" s="431" t="s">
        <v>90</v>
      </c>
      <c r="B7" s="431"/>
      <c r="C7" s="431"/>
      <c r="D7" s="431"/>
      <c r="E7" s="431"/>
      <c r="F7" s="431"/>
      <c r="G7" s="431"/>
      <c r="H7" s="431"/>
    </row>
    <row r="8" spans="1:8" ht="12" customHeight="1">
      <c r="A8" s="431" t="s">
        <v>17</v>
      </c>
      <c r="B8" s="431"/>
      <c r="C8" s="431"/>
      <c r="D8" s="431"/>
      <c r="E8" s="431"/>
      <c r="F8" s="431"/>
      <c r="G8" s="431"/>
      <c r="H8" s="431"/>
    </row>
    <row r="9" ht="16.5" customHeight="1" thickBot="1">
      <c r="A9" s="278"/>
    </row>
    <row r="10" spans="1:8" ht="15" customHeight="1">
      <c r="A10" s="432" t="s">
        <v>13</v>
      </c>
      <c r="B10" s="435" t="s">
        <v>10</v>
      </c>
      <c r="C10" s="438" t="s">
        <v>57</v>
      </c>
      <c r="D10" s="441" t="s">
        <v>234</v>
      </c>
      <c r="E10" s="435" t="s">
        <v>18</v>
      </c>
      <c r="F10" s="435"/>
      <c r="G10" s="435"/>
      <c r="H10" s="444"/>
    </row>
    <row r="11" spans="1:8" ht="15" customHeight="1">
      <c r="A11" s="433"/>
      <c r="B11" s="436"/>
      <c r="C11" s="439"/>
      <c r="D11" s="442"/>
      <c r="E11" s="442" t="s">
        <v>11</v>
      </c>
      <c r="F11" s="442" t="s">
        <v>15</v>
      </c>
      <c r="G11" s="266" t="s">
        <v>4</v>
      </c>
      <c r="H11" s="451" t="s">
        <v>19</v>
      </c>
    </row>
    <row r="12" spans="1:8" ht="19.5" customHeight="1">
      <c r="A12" s="434"/>
      <c r="B12" s="437"/>
      <c r="C12" s="440"/>
      <c r="D12" s="443"/>
      <c r="E12" s="443"/>
      <c r="F12" s="443"/>
      <c r="G12" s="109" t="s">
        <v>12</v>
      </c>
      <c r="H12" s="452"/>
    </row>
    <row r="13" spans="1:8" ht="12.75" customHeight="1" thickBot="1">
      <c r="A13" s="279">
        <v>1</v>
      </c>
      <c r="B13" s="66">
        <v>2</v>
      </c>
      <c r="C13" s="244">
        <v>3</v>
      </c>
      <c r="D13" s="110">
        <v>4</v>
      </c>
      <c r="E13" s="110">
        <v>5</v>
      </c>
      <c r="F13" s="110">
        <v>6</v>
      </c>
      <c r="G13" s="110">
        <v>7</v>
      </c>
      <c r="H13" s="150">
        <v>8</v>
      </c>
    </row>
    <row r="14" spans="1:8" ht="14.25" customHeight="1" thickBot="1">
      <c r="A14" s="280"/>
      <c r="B14" s="453" t="s">
        <v>21</v>
      </c>
      <c r="C14" s="453"/>
      <c r="D14" s="453"/>
      <c r="E14" s="453"/>
      <c r="F14" s="453"/>
      <c r="G14" s="453"/>
      <c r="H14" s="151"/>
    </row>
    <row r="15" spans="1:8" ht="12" customHeight="1">
      <c r="A15" s="281"/>
      <c r="B15" s="9" t="s">
        <v>7</v>
      </c>
      <c r="C15" s="245"/>
      <c r="D15" s="111"/>
      <c r="E15" s="111"/>
      <c r="F15" s="111"/>
      <c r="G15" s="111"/>
      <c r="H15" s="152"/>
    </row>
    <row r="16" spans="1:8" ht="12" customHeight="1">
      <c r="A16" s="282" t="s">
        <v>328</v>
      </c>
      <c r="B16" s="2" t="s">
        <v>41</v>
      </c>
      <c r="C16" s="38"/>
      <c r="D16" s="112">
        <f>SUM(D17:D17)</f>
        <v>61</v>
      </c>
      <c r="E16" s="112">
        <f>SUM(E17:E17)</f>
        <v>61</v>
      </c>
      <c r="F16" s="112">
        <f>SUM(F17:F17)</f>
        <v>61</v>
      </c>
      <c r="G16" s="112">
        <f>SUM(G17:G17)</f>
        <v>0</v>
      </c>
      <c r="H16" s="153"/>
    </row>
    <row r="17" spans="1:8" ht="12" customHeight="1">
      <c r="A17" s="283"/>
      <c r="B17" s="6" t="s">
        <v>151</v>
      </c>
      <c r="C17" s="246" t="s">
        <v>428</v>
      </c>
      <c r="D17" s="133">
        <v>61</v>
      </c>
      <c r="E17" s="133">
        <v>61</v>
      </c>
      <c r="F17" s="133">
        <v>61</v>
      </c>
      <c r="G17" s="133">
        <v>0</v>
      </c>
      <c r="H17" s="180">
        <v>0.3</v>
      </c>
    </row>
    <row r="18" spans="1:8" ht="12.75" customHeight="1">
      <c r="A18" s="282" t="s">
        <v>329</v>
      </c>
      <c r="B18" s="2" t="s">
        <v>65</v>
      </c>
      <c r="C18" s="38"/>
      <c r="D18" s="112">
        <f>SUM(D19:D23)</f>
        <v>151880</v>
      </c>
      <c r="E18" s="112">
        <f>SUM(E19:E23)</f>
        <v>123977</v>
      </c>
      <c r="F18" s="112">
        <f>SUM(F19:F23)</f>
        <v>34630</v>
      </c>
      <c r="G18" s="112">
        <f>SUM(G19:G23)</f>
        <v>0</v>
      </c>
      <c r="H18" s="154"/>
    </row>
    <row r="19" spans="1:8" ht="12.75" customHeight="1">
      <c r="A19" s="285"/>
      <c r="B19" s="5" t="s">
        <v>187</v>
      </c>
      <c r="C19" s="63" t="s">
        <v>534</v>
      </c>
      <c r="D19" s="136">
        <v>12500</v>
      </c>
      <c r="E19" s="136">
        <v>11000</v>
      </c>
      <c r="F19" s="136">
        <v>9500</v>
      </c>
      <c r="G19" s="136">
        <v>0</v>
      </c>
      <c r="H19" s="184">
        <v>0.29</v>
      </c>
    </row>
    <row r="20" spans="1:8" ht="12.75" customHeight="1">
      <c r="A20" s="285"/>
      <c r="B20" s="5"/>
      <c r="C20" s="63" t="s">
        <v>454</v>
      </c>
      <c r="D20" s="136">
        <v>55660</v>
      </c>
      <c r="E20" s="136">
        <v>51700</v>
      </c>
      <c r="F20" s="136">
        <v>0</v>
      </c>
      <c r="G20" s="136">
        <v>0</v>
      </c>
      <c r="H20" s="184">
        <v>0.36</v>
      </c>
    </row>
    <row r="21" spans="1:8" ht="12.75" customHeight="1">
      <c r="A21" s="285"/>
      <c r="B21" s="5"/>
      <c r="C21" s="63" t="s">
        <v>550</v>
      </c>
      <c r="D21" s="136">
        <v>60070</v>
      </c>
      <c r="E21" s="136">
        <v>53833</v>
      </c>
      <c r="F21" s="136">
        <v>21000</v>
      </c>
      <c r="G21" s="136">
        <v>0</v>
      </c>
      <c r="H21" s="184">
        <v>0.3</v>
      </c>
    </row>
    <row r="22" spans="1:8" ht="12.75" customHeight="1">
      <c r="A22" s="285"/>
      <c r="B22" s="5"/>
      <c r="C22" s="63" t="s">
        <v>393</v>
      </c>
      <c r="D22" s="136">
        <v>20800</v>
      </c>
      <c r="E22" s="136">
        <v>4644</v>
      </c>
      <c r="F22" s="136">
        <v>4130</v>
      </c>
      <c r="G22" s="136">
        <v>0</v>
      </c>
      <c r="H22" s="184">
        <v>0.38</v>
      </c>
    </row>
    <row r="23" spans="1:8" ht="12.75" customHeight="1">
      <c r="A23" s="285"/>
      <c r="B23" s="5"/>
      <c r="C23" s="63" t="s">
        <v>502</v>
      </c>
      <c r="D23" s="136">
        <v>2850</v>
      </c>
      <c r="E23" s="136">
        <v>2800</v>
      </c>
      <c r="F23" s="136">
        <v>0</v>
      </c>
      <c r="G23" s="136">
        <v>0</v>
      </c>
      <c r="H23" s="184">
        <v>0.19</v>
      </c>
    </row>
    <row r="24" spans="1:8" ht="12.75" customHeight="1">
      <c r="A24" s="282">
        <v>3</v>
      </c>
      <c r="B24" s="2" t="s">
        <v>46</v>
      </c>
      <c r="C24" s="38"/>
      <c r="D24" s="112">
        <f>SUM(D25:D25)</f>
        <v>249</v>
      </c>
      <c r="E24" s="112">
        <f>SUM(E25:E25)</f>
        <v>249</v>
      </c>
      <c r="F24" s="112">
        <f>SUM(F25:F25)</f>
        <v>249</v>
      </c>
      <c r="G24" s="112">
        <f>SUM(G25:G25)</f>
        <v>0</v>
      </c>
      <c r="H24" s="154"/>
    </row>
    <row r="25" spans="1:8" ht="12.75" customHeight="1" thickBot="1">
      <c r="A25" s="284"/>
      <c r="B25" s="7" t="s">
        <v>151</v>
      </c>
      <c r="C25" s="42" t="s">
        <v>561</v>
      </c>
      <c r="D25" s="132">
        <v>249</v>
      </c>
      <c r="E25" s="132">
        <v>249</v>
      </c>
      <c r="F25" s="132">
        <v>249</v>
      </c>
      <c r="G25" s="132">
        <v>0</v>
      </c>
      <c r="H25" s="172">
        <v>0.9</v>
      </c>
    </row>
    <row r="26" spans="1:8" ht="12.75" customHeight="1" thickBot="1">
      <c r="A26" s="337"/>
      <c r="B26" s="338" t="s">
        <v>147</v>
      </c>
      <c r="C26" s="339"/>
      <c r="D26" s="340">
        <f>D16+D18+D24</f>
        <v>152190</v>
      </c>
      <c r="E26" s="340">
        <f>E16+E18+E24</f>
        <v>124287</v>
      </c>
      <c r="F26" s="340">
        <f>F16+F18+F24</f>
        <v>34940</v>
      </c>
      <c r="G26" s="340">
        <f>G16+G18+G24</f>
        <v>0</v>
      </c>
      <c r="H26" s="341"/>
    </row>
    <row r="27" spans="1:8" ht="12.75" customHeight="1">
      <c r="A27" s="281"/>
      <c r="B27" s="9" t="s">
        <v>8</v>
      </c>
      <c r="C27" s="245"/>
      <c r="D27" s="113"/>
      <c r="E27" s="113"/>
      <c r="F27" s="113"/>
      <c r="G27" s="113"/>
      <c r="H27" s="155"/>
    </row>
    <row r="28" spans="1:8" ht="12.75" customHeight="1">
      <c r="A28" s="282">
        <v>1</v>
      </c>
      <c r="B28" s="271" t="s">
        <v>47</v>
      </c>
      <c r="C28" s="48"/>
      <c r="D28" s="272">
        <f>SUM(D29)</f>
        <v>432</v>
      </c>
      <c r="E28" s="272">
        <f>SUM(E29)</f>
        <v>432</v>
      </c>
      <c r="F28" s="272">
        <f>SUM(F29)</f>
        <v>0</v>
      </c>
      <c r="G28" s="272">
        <f>SUM(G29)</f>
        <v>0</v>
      </c>
      <c r="H28" s="153"/>
    </row>
    <row r="29" spans="1:8" ht="12.75" customHeight="1">
      <c r="A29" s="283"/>
      <c r="B29" s="197" t="s">
        <v>196</v>
      </c>
      <c r="C29" s="102" t="s">
        <v>623</v>
      </c>
      <c r="D29" s="201">
        <v>432</v>
      </c>
      <c r="E29" s="201">
        <v>432</v>
      </c>
      <c r="F29" s="201">
        <v>0</v>
      </c>
      <c r="G29" s="201">
        <v>0</v>
      </c>
      <c r="H29" s="180"/>
    </row>
    <row r="30" spans="1:8" ht="12.75" customHeight="1">
      <c r="A30" s="282">
        <v>2</v>
      </c>
      <c r="B30" s="2" t="s">
        <v>49</v>
      </c>
      <c r="C30" s="38"/>
      <c r="D30" s="112">
        <f>SUM(D31:D31)</f>
        <v>357</v>
      </c>
      <c r="E30" s="112">
        <f>SUM(E31:E31)</f>
        <v>357</v>
      </c>
      <c r="F30" s="112">
        <f>SUM(F31:F31)</f>
        <v>357</v>
      </c>
      <c r="G30" s="112">
        <f>SUM(G31:G31)</f>
        <v>0</v>
      </c>
      <c r="H30" s="154"/>
    </row>
    <row r="31" spans="1:8" ht="12.75" customHeight="1">
      <c r="A31" s="284"/>
      <c r="B31" s="7" t="s">
        <v>151</v>
      </c>
      <c r="C31" s="42" t="s">
        <v>562</v>
      </c>
      <c r="D31" s="132">
        <v>357</v>
      </c>
      <c r="E31" s="132">
        <v>357</v>
      </c>
      <c r="F31" s="132">
        <v>357</v>
      </c>
      <c r="G31" s="132">
        <v>0</v>
      </c>
      <c r="H31" s="172">
        <v>1</v>
      </c>
    </row>
    <row r="32" spans="1:8" ht="12.75" customHeight="1">
      <c r="A32" s="282">
        <v>3</v>
      </c>
      <c r="B32" s="2" t="s">
        <v>239</v>
      </c>
      <c r="C32" s="38"/>
      <c r="D32" s="112">
        <f>SUM(D33:D33)</f>
        <v>5</v>
      </c>
      <c r="E32" s="112">
        <f>SUM(E33:E33)</f>
        <v>5</v>
      </c>
      <c r="F32" s="112">
        <f>SUM(F33:F33)</f>
        <v>5</v>
      </c>
      <c r="G32" s="112">
        <f>SUM(G33:G33)</f>
        <v>0</v>
      </c>
      <c r="H32" s="154"/>
    </row>
    <row r="33" spans="1:8" ht="12.75" customHeight="1">
      <c r="A33" s="288"/>
      <c r="B33" s="7" t="s">
        <v>151</v>
      </c>
      <c r="C33" s="21" t="s">
        <v>563</v>
      </c>
      <c r="D33" s="135">
        <v>5</v>
      </c>
      <c r="E33" s="135">
        <v>5</v>
      </c>
      <c r="F33" s="135">
        <v>5</v>
      </c>
      <c r="G33" s="135">
        <v>0</v>
      </c>
      <c r="H33" s="181">
        <v>1.45</v>
      </c>
    </row>
    <row r="34" spans="1:8" ht="12.75" customHeight="1">
      <c r="A34" s="282">
        <v>4</v>
      </c>
      <c r="B34" s="2" t="s">
        <v>50</v>
      </c>
      <c r="C34" s="38"/>
      <c r="D34" s="112">
        <f>SUM(D35:D35)</f>
        <v>142</v>
      </c>
      <c r="E34" s="112">
        <f>SUM(E35:E35)</f>
        <v>142</v>
      </c>
      <c r="F34" s="112">
        <f>SUM(F35:F35)</f>
        <v>142</v>
      </c>
      <c r="G34" s="112">
        <f>SUM(G35:G35)</f>
        <v>0</v>
      </c>
      <c r="H34" s="154"/>
    </row>
    <row r="35" spans="1:10" ht="12.75" customHeight="1" thickBot="1">
      <c r="A35" s="284"/>
      <c r="B35" s="7" t="s">
        <v>151</v>
      </c>
      <c r="C35" s="42" t="s">
        <v>564</v>
      </c>
      <c r="D35" s="132">
        <v>142</v>
      </c>
      <c r="E35" s="132">
        <v>142</v>
      </c>
      <c r="F35" s="132">
        <v>142</v>
      </c>
      <c r="G35" s="132">
        <v>0</v>
      </c>
      <c r="H35" s="172">
        <v>0.85</v>
      </c>
      <c r="J35" s="147"/>
    </row>
    <row r="36" spans="1:8" s="3" customFormat="1" ht="12.75" customHeight="1" thickBot="1">
      <c r="A36" s="344"/>
      <c r="B36" s="345" t="s">
        <v>163</v>
      </c>
      <c r="C36" s="346"/>
      <c r="D36" s="347">
        <f>D30+D32+D34+D28</f>
        <v>936</v>
      </c>
      <c r="E36" s="347">
        <f>E30+E32+E34+E28</f>
        <v>936</v>
      </c>
      <c r="F36" s="347">
        <f>F30+F32+F34+F28</f>
        <v>504</v>
      </c>
      <c r="G36" s="347">
        <f>G30+G32+G34+G28</f>
        <v>0</v>
      </c>
      <c r="H36" s="348"/>
    </row>
    <row r="37" spans="1:8" ht="12.75" customHeight="1">
      <c r="A37" s="281"/>
      <c r="B37" s="9" t="s">
        <v>6</v>
      </c>
      <c r="C37" s="245"/>
      <c r="D37" s="113"/>
      <c r="E37" s="113"/>
      <c r="F37" s="113"/>
      <c r="G37" s="113"/>
      <c r="H37" s="155"/>
    </row>
    <row r="38" spans="1:8" ht="12.75" customHeight="1" thickBot="1">
      <c r="A38" s="354"/>
      <c r="B38" s="355" t="s">
        <v>188</v>
      </c>
      <c r="C38" s="356"/>
      <c r="D38" s="357">
        <v>0</v>
      </c>
      <c r="E38" s="357">
        <v>0</v>
      </c>
      <c r="F38" s="357">
        <v>0</v>
      </c>
      <c r="G38" s="357">
        <v>0</v>
      </c>
      <c r="H38" s="358"/>
    </row>
    <row r="39" spans="1:8" s="3" customFormat="1" ht="12.75" customHeight="1" thickBot="1">
      <c r="A39" s="359" t="s">
        <v>284</v>
      </c>
      <c r="B39" s="360" t="s">
        <v>14</v>
      </c>
      <c r="C39" s="361"/>
      <c r="D39" s="362">
        <f>D26+D36+D38</f>
        <v>153126</v>
      </c>
      <c r="E39" s="362">
        <f>E26+E36+E38</f>
        <v>125223</v>
      </c>
      <c r="F39" s="362">
        <f>F26+F36+F38</f>
        <v>35444</v>
      </c>
      <c r="G39" s="362">
        <f>G26+G36+G38</f>
        <v>0</v>
      </c>
      <c r="H39" s="363"/>
    </row>
    <row r="40" spans="1:8" ht="12.75" customHeight="1" thickBot="1">
      <c r="A40" s="280"/>
      <c r="B40" s="453" t="s">
        <v>27</v>
      </c>
      <c r="C40" s="453"/>
      <c r="D40" s="453"/>
      <c r="E40" s="453"/>
      <c r="F40" s="453"/>
      <c r="G40" s="453"/>
      <c r="H40" s="156"/>
    </row>
    <row r="41" spans="1:8" ht="12.75" customHeight="1" thickBot="1">
      <c r="A41" s="290"/>
      <c r="B41" s="14" t="s">
        <v>7</v>
      </c>
      <c r="C41" s="221"/>
      <c r="D41" s="114"/>
      <c r="E41" s="114"/>
      <c r="F41" s="114"/>
      <c r="G41" s="114"/>
      <c r="H41" s="157"/>
    </row>
    <row r="42" spans="1:8" ht="12.75" customHeight="1" thickBot="1">
      <c r="A42" s="280"/>
      <c r="B42" s="51" t="s">
        <v>147</v>
      </c>
      <c r="C42" s="67"/>
      <c r="D42" s="115">
        <v>0</v>
      </c>
      <c r="E42" s="115">
        <v>0</v>
      </c>
      <c r="F42" s="115">
        <v>0</v>
      </c>
      <c r="G42" s="115">
        <v>0</v>
      </c>
      <c r="H42" s="158"/>
    </row>
    <row r="43" spans="1:8" ht="12.75" customHeight="1" thickBot="1">
      <c r="A43" s="281"/>
      <c r="B43" s="9" t="s">
        <v>8</v>
      </c>
      <c r="C43" s="245"/>
      <c r="D43" s="113"/>
      <c r="E43" s="113"/>
      <c r="F43" s="113"/>
      <c r="G43" s="113"/>
      <c r="H43" s="155"/>
    </row>
    <row r="44" spans="1:8" ht="12.75" customHeight="1">
      <c r="A44" s="291">
        <v>1</v>
      </c>
      <c r="B44" s="13" t="s">
        <v>291</v>
      </c>
      <c r="C44" s="248"/>
      <c r="D44" s="116">
        <f>SUM(D45:D46)</f>
        <v>280</v>
      </c>
      <c r="E44" s="116">
        <f>SUM(E45:E46)</f>
        <v>163</v>
      </c>
      <c r="F44" s="116">
        <f>SUM(F45:F46)</f>
        <v>163</v>
      </c>
      <c r="G44" s="116">
        <f>G45</f>
        <v>0</v>
      </c>
      <c r="H44" s="159"/>
    </row>
    <row r="45" spans="1:8" ht="12.75" customHeight="1">
      <c r="A45" s="290"/>
      <c r="B45" s="10" t="s">
        <v>141</v>
      </c>
      <c r="C45" s="221" t="s">
        <v>483</v>
      </c>
      <c r="D45" s="114">
        <v>180</v>
      </c>
      <c r="E45" s="114">
        <v>72</v>
      </c>
      <c r="F45" s="114">
        <v>72</v>
      </c>
      <c r="G45" s="114"/>
      <c r="H45" s="157" t="s">
        <v>484</v>
      </c>
    </row>
    <row r="46" spans="1:8" ht="12.75" customHeight="1">
      <c r="A46" s="286"/>
      <c r="B46" s="6"/>
      <c r="C46" s="102" t="s">
        <v>485</v>
      </c>
      <c r="D46" s="133">
        <v>100</v>
      </c>
      <c r="E46" s="133">
        <v>91</v>
      </c>
      <c r="F46" s="133">
        <v>91</v>
      </c>
      <c r="G46" s="133"/>
      <c r="H46" s="180" t="s">
        <v>395</v>
      </c>
    </row>
    <row r="47" spans="1:8" ht="12.75" customHeight="1">
      <c r="A47" s="287" t="s">
        <v>329</v>
      </c>
      <c r="B47" s="4" t="s">
        <v>367</v>
      </c>
      <c r="C47" s="42"/>
      <c r="D47" s="126">
        <f>SUM(D48)</f>
        <v>5000</v>
      </c>
      <c r="E47" s="126">
        <f>SUM(E48)</f>
        <v>4378</v>
      </c>
      <c r="F47" s="126">
        <f>SUM(F48)</f>
        <v>4378</v>
      </c>
      <c r="G47" s="126">
        <f>SUM(G48)</f>
        <v>0</v>
      </c>
      <c r="H47" s="181"/>
    </row>
    <row r="48" spans="1:8" ht="12.75" customHeight="1">
      <c r="A48" s="290"/>
      <c r="B48" s="10" t="s">
        <v>158</v>
      </c>
      <c r="C48" s="221">
        <v>1</v>
      </c>
      <c r="D48" s="114">
        <v>5000</v>
      </c>
      <c r="E48" s="114">
        <v>4378</v>
      </c>
      <c r="F48" s="114">
        <v>4378</v>
      </c>
      <c r="G48" s="114">
        <v>0</v>
      </c>
      <c r="H48" s="181" t="s">
        <v>585</v>
      </c>
    </row>
    <row r="49" spans="1:8" ht="12.75" customHeight="1">
      <c r="A49" s="282">
        <v>3</v>
      </c>
      <c r="B49" s="2" t="s">
        <v>586</v>
      </c>
      <c r="C49" s="38"/>
      <c r="D49" s="112">
        <f>SUM(D50:D51)</f>
        <v>2800</v>
      </c>
      <c r="E49" s="112">
        <f>SUM(E50:E51)</f>
        <v>2600</v>
      </c>
      <c r="F49" s="112">
        <f>SUM(F50:F51)</f>
        <v>2600</v>
      </c>
      <c r="G49" s="112">
        <f>SUM(G50:G51)</f>
        <v>0</v>
      </c>
      <c r="H49" s="154"/>
    </row>
    <row r="50" spans="1:8" ht="12.75" customHeight="1">
      <c r="A50" s="285"/>
      <c r="B50" s="5" t="s">
        <v>158</v>
      </c>
      <c r="C50" s="63">
        <v>1</v>
      </c>
      <c r="D50" s="136">
        <v>2700</v>
      </c>
      <c r="E50" s="136">
        <v>2500</v>
      </c>
      <c r="F50" s="136">
        <v>2500</v>
      </c>
      <c r="G50" s="136">
        <v>0</v>
      </c>
      <c r="H50" s="184" t="s">
        <v>585</v>
      </c>
    </row>
    <row r="51" spans="1:8" ht="12.75" customHeight="1" thickBot="1">
      <c r="A51" s="290"/>
      <c r="B51" s="10"/>
      <c r="C51" s="221">
        <v>2</v>
      </c>
      <c r="D51" s="114">
        <v>100</v>
      </c>
      <c r="E51" s="114">
        <v>100</v>
      </c>
      <c r="F51" s="114">
        <v>100</v>
      </c>
      <c r="G51" s="114">
        <v>0</v>
      </c>
      <c r="H51" s="157" t="s">
        <v>587</v>
      </c>
    </row>
    <row r="52" spans="1:8" ht="12.75" customHeight="1" thickBot="1">
      <c r="A52" s="344"/>
      <c r="B52" s="345" t="s">
        <v>159</v>
      </c>
      <c r="C52" s="364"/>
      <c r="D52" s="347">
        <f>D44+D47+D49</f>
        <v>8080</v>
      </c>
      <c r="E52" s="347">
        <f>E44+E47+E49</f>
        <v>7141</v>
      </c>
      <c r="F52" s="347">
        <f>F44+F47+F49</f>
        <v>7141</v>
      </c>
      <c r="G52" s="347">
        <f>G44+G47+G49</f>
        <v>0</v>
      </c>
      <c r="H52" s="365"/>
    </row>
    <row r="53" spans="1:8" ht="12.75" customHeight="1">
      <c r="A53" s="298"/>
      <c r="B53" s="62" t="s">
        <v>6</v>
      </c>
      <c r="C53" s="20"/>
      <c r="D53" s="139"/>
      <c r="E53" s="139"/>
      <c r="F53" s="139"/>
      <c r="G53" s="139"/>
      <c r="H53" s="183"/>
    </row>
    <row r="54" spans="1:8" ht="12.75" customHeight="1" thickBot="1">
      <c r="A54" s="354"/>
      <c r="B54" s="355" t="s">
        <v>188</v>
      </c>
      <c r="C54" s="356"/>
      <c r="D54" s="366">
        <v>0</v>
      </c>
      <c r="E54" s="366">
        <v>0</v>
      </c>
      <c r="F54" s="366">
        <v>0</v>
      </c>
      <c r="G54" s="366">
        <v>0</v>
      </c>
      <c r="H54" s="358"/>
    </row>
    <row r="55" spans="1:16" ht="13.5" thickBot="1">
      <c r="A55" s="359" t="s">
        <v>285</v>
      </c>
      <c r="B55" s="360" t="s">
        <v>14</v>
      </c>
      <c r="C55" s="367"/>
      <c r="D55" s="362">
        <f>D42+D52+D54</f>
        <v>8080</v>
      </c>
      <c r="E55" s="362">
        <f>E42+E52+E54</f>
        <v>7141</v>
      </c>
      <c r="F55" s="362">
        <f>F42+F52+F54</f>
        <v>7141</v>
      </c>
      <c r="G55" s="362">
        <f>G42+G52+G54</f>
        <v>0</v>
      </c>
      <c r="H55" s="368"/>
      <c r="I55" s="16"/>
      <c r="J55" s="147"/>
      <c r="K55" s="147"/>
      <c r="L55" s="147"/>
      <c r="M55" s="147"/>
      <c r="N55" s="147"/>
      <c r="O55" s="147"/>
      <c r="P55" s="147"/>
    </row>
    <row r="56" spans="1:8" ht="13.5" thickBot="1">
      <c r="A56" s="295"/>
      <c r="B56" s="454" t="s">
        <v>22</v>
      </c>
      <c r="C56" s="454"/>
      <c r="D56" s="454"/>
      <c r="E56" s="454"/>
      <c r="F56" s="454"/>
      <c r="G56" s="454"/>
      <c r="H56" s="162"/>
    </row>
    <row r="57" spans="1:8" ht="12.75">
      <c r="A57" s="293"/>
      <c r="B57" s="17" t="s">
        <v>7</v>
      </c>
      <c r="C57" s="250"/>
      <c r="D57" s="117"/>
      <c r="E57" s="117"/>
      <c r="F57" s="117"/>
      <c r="G57" s="117"/>
      <c r="H57" s="163"/>
    </row>
    <row r="58" spans="1:8" ht="12.75">
      <c r="A58" s="282" t="s">
        <v>328</v>
      </c>
      <c r="B58" s="2" t="s">
        <v>170</v>
      </c>
      <c r="C58" s="48"/>
      <c r="D58" s="118">
        <f>SUM(D59:D59)</f>
        <v>3600</v>
      </c>
      <c r="E58" s="118">
        <f>SUM(E59:E59)</f>
        <v>2880</v>
      </c>
      <c r="F58" s="118">
        <f>SUM(F59:F59)</f>
        <v>2880</v>
      </c>
      <c r="G58" s="118">
        <f>SUM(G59:G59)</f>
        <v>0</v>
      </c>
      <c r="H58" s="164"/>
    </row>
    <row r="59" spans="1:8" ht="12.75">
      <c r="A59" s="296"/>
      <c r="B59" s="10" t="s">
        <v>187</v>
      </c>
      <c r="C59" s="221" t="s">
        <v>691</v>
      </c>
      <c r="D59" s="206">
        <v>3600</v>
      </c>
      <c r="E59" s="206">
        <v>2880</v>
      </c>
      <c r="F59" s="206">
        <v>2880</v>
      </c>
      <c r="G59" s="206">
        <v>0</v>
      </c>
      <c r="H59" s="179">
        <v>0.2</v>
      </c>
    </row>
    <row r="60" spans="1:8" ht="12.75">
      <c r="A60" s="282" t="s">
        <v>329</v>
      </c>
      <c r="B60" s="2" t="s">
        <v>58</v>
      </c>
      <c r="C60" s="251"/>
      <c r="D60" s="112">
        <f>SUM(D61:D66)</f>
        <v>207164</v>
      </c>
      <c r="E60" s="112">
        <f>SUM(E61:E66)</f>
        <v>332826</v>
      </c>
      <c r="F60" s="112">
        <f>SUM(F61:F66)</f>
        <v>292826</v>
      </c>
      <c r="G60" s="112">
        <f>SUM(G61:G66)</f>
        <v>0</v>
      </c>
      <c r="H60" s="154"/>
    </row>
    <row r="61" spans="1:8" ht="12.75">
      <c r="A61" s="297"/>
      <c r="B61" s="5" t="s">
        <v>151</v>
      </c>
      <c r="C61" s="252" t="s">
        <v>565</v>
      </c>
      <c r="D61" s="136">
        <v>68026</v>
      </c>
      <c r="E61" s="136">
        <v>68026</v>
      </c>
      <c r="F61" s="136">
        <v>68026</v>
      </c>
      <c r="G61" s="136">
        <v>0</v>
      </c>
      <c r="H61" s="184">
        <v>0</v>
      </c>
    </row>
    <row r="62" spans="1:8" ht="12.75">
      <c r="A62" s="297"/>
      <c r="B62" s="5" t="s">
        <v>196</v>
      </c>
      <c r="C62" s="252" t="s">
        <v>624</v>
      </c>
      <c r="D62" s="136"/>
      <c r="E62" s="136">
        <v>162000</v>
      </c>
      <c r="F62" s="136">
        <v>162000</v>
      </c>
      <c r="G62" s="136"/>
      <c r="H62" s="184"/>
    </row>
    <row r="63" spans="1:8" ht="12.75">
      <c r="A63" s="297"/>
      <c r="B63" s="5" t="s">
        <v>187</v>
      </c>
      <c r="C63" s="252" t="s">
        <v>692</v>
      </c>
      <c r="D63" s="136">
        <v>45000</v>
      </c>
      <c r="E63" s="136">
        <v>45000</v>
      </c>
      <c r="F63" s="136">
        <v>5000</v>
      </c>
      <c r="G63" s="136">
        <v>0</v>
      </c>
      <c r="H63" s="184">
        <v>0</v>
      </c>
    </row>
    <row r="64" spans="1:8" ht="12.75">
      <c r="A64" s="296"/>
      <c r="B64" s="10"/>
      <c r="C64" s="253" t="s">
        <v>691</v>
      </c>
      <c r="D64" s="114">
        <v>46800</v>
      </c>
      <c r="E64" s="114">
        <v>27360</v>
      </c>
      <c r="F64" s="114">
        <v>27360</v>
      </c>
      <c r="G64" s="114">
        <v>0</v>
      </c>
      <c r="H64" s="157">
        <v>0.15</v>
      </c>
    </row>
    <row r="65" spans="1:8" ht="12.75">
      <c r="A65" s="296"/>
      <c r="B65" s="10"/>
      <c r="C65" s="253" t="s">
        <v>693</v>
      </c>
      <c r="D65" s="114">
        <v>14098</v>
      </c>
      <c r="E65" s="114">
        <v>380</v>
      </c>
      <c r="F65" s="114">
        <v>380</v>
      </c>
      <c r="G65" s="114">
        <v>0</v>
      </c>
      <c r="H65" s="157">
        <v>0.25</v>
      </c>
    </row>
    <row r="66" spans="1:8" ht="12.75">
      <c r="A66" s="286"/>
      <c r="B66" s="6" t="s">
        <v>87</v>
      </c>
      <c r="C66" s="102" t="s">
        <v>809</v>
      </c>
      <c r="D66" s="133">
        <v>33240</v>
      </c>
      <c r="E66" s="133">
        <v>30060</v>
      </c>
      <c r="F66" s="133">
        <v>30060</v>
      </c>
      <c r="G66" s="133"/>
      <c r="H66" s="180">
        <v>0.1</v>
      </c>
    </row>
    <row r="67" spans="1:8" ht="12.75">
      <c r="A67" s="282">
        <v>3</v>
      </c>
      <c r="B67" s="2" t="s">
        <v>42</v>
      </c>
      <c r="C67" s="251"/>
      <c r="D67" s="112">
        <f>SUM(D68:D69)</f>
        <v>203000</v>
      </c>
      <c r="E67" s="112">
        <f>SUM(E68:E69)</f>
        <v>196940</v>
      </c>
      <c r="F67" s="112">
        <f>SUM(F68:F69)</f>
        <v>196940</v>
      </c>
      <c r="G67" s="112">
        <f>SUM(G68:G69)</f>
        <v>0</v>
      </c>
      <c r="H67" s="154"/>
    </row>
    <row r="68" spans="1:8" ht="12.75">
      <c r="A68" s="285"/>
      <c r="B68" s="5" t="s">
        <v>187</v>
      </c>
      <c r="C68" s="63" t="s">
        <v>692</v>
      </c>
      <c r="D68" s="136">
        <v>65000</v>
      </c>
      <c r="E68" s="136">
        <v>65000</v>
      </c>
      <c r="F68" s="136">
        <v>65000</v>
      </c>
      <c r="G68" s="136">
        <v>0</v>
      </c>
      <c r="H68" s="184">
        <v>0.15</v>
      </c>
    </row>
    <row r="69" spans="1:8" ht="12.75">
      <c r="A69" s="286"/>
      <c r="B69" s="6" t="s">
        <v>87</v>
      </c>
      <c r="C69" s="102" t="s">
        <v>809</v>
      </c>
      <c r="D69" s="133">
        <v>138000</v>
      </c>
      <c r="E69" s="133">
        <v>131940</v>
      </c>
      <c r="F69" s="133">
        <v>131940</v>
      </c>
      <c r="G69" s="133"/>
      <c r="H69" s="180">
        <v>0.25</v>
      </c>
    </row>
    <row r="70" spans="1:8" s="3" customFormat="1" ht="12.75">
      <c r="A70" s="282">
        <v>4</v>
      </c>
      <c r="B70" s="271" t="s">
        <v>303</v>
      </c>
      <c r="C70" s="48"/>
      <c r="D70" s="327">
        <f>SUM(D71)</f>
        <v>0</v>
      </c>
      <c r="E70" s="272">
        <f>SUM(E71)</f>
        <v>12100</v>
      </c>
      <c r="F70" s="272">
        <f>SUM(F71)</f>
        <v>0</v>
      </c>
      <c r="G70" s="272">
        <f>SUM(G71)</f>
        <v>0</v>
      </c>
      <c r="H70" s="153">
        <f>SUM(H71)</f>
        <v>0</v>
      </c>
    </row>
    <row r="71" spans="1:8" ht="12.75">
      <c r="A71" s="326"/>
      <c r="B71" s="197" t="s">
        <v>196</v>
      </c>
      <c r="C71" s="102" t="s">
        <v>624</v>
      </c>
      <c r="D71" s="201"/>
      <c r="E71" s="328">
        <v>12100</v>
      </c>
      <c r="F71" s="328"/>
      <c r="G71" s="328"/>
      <c r="H71" s="180"/>
    </row>
    <row r="72" spans="1:8" ht="12.75">
      <c r="A72" s="282">
        <v>5</v>
      </c>
      <c r="B72" s="2" t="s">
        <v>65</v>
      </c>
      <c r="C72" s="251"/>
      <c r="D72" s="119">
        <f>SUM(D73:D73)</f>
        <v>195</v>
      </c>
      <c r="E72" s="119">
        <f>SUM(E73:E73)</f>
        <v>195</v>
      </c>
      <c r="F72" s="119">
        <f>SUM(F73:F73)</f>
        <v>195</v>
      </c>
      <c r="G72" s="119">
        <f>SUM(G73:G73)</f>
        <v>0</v>
      </c>
      <c r="H72" s="165"/>
    </row>
    <row r="73" spans="1:8" ht="13.5" thickBot="1">
      <c r="A73" s="297"/>
      <c r="B73" s="5" t="s">
        <v>151</v>
      </c>
      <c r="C73" s="252" t="s">
        <v>566</v>
      </c>
      <c r="D73" s="208">
        <v>195</v>
      </c>
      <c r="E73" s="208">
        <v>195</v>
      </c>
      <c r="F73" s="208">
        <v>195</v>
      </c>
      <c r="G73" s="208">
        <v>0</v>
      </c>
      <c r="H73" s="184">
        <v>0</v>
      </c>
    </row>
    <row r="74" spans="1:8" ht="12" customHeight="1" thickBot="1">
      <c r="A74" s="337"/>
      <c r="B74" s="371" t="s">
        <v>147</v>
      </c>
      <c r="C74" s="372"/>
      <c r="D74" s="373">
        <f>D60+D67+D72+D58+D70</f>
        <v>413959</v>
      </c>
      <c r="E74" s="373">
        <f>E60+E67+E72+E58+E70</f>
        <v>544941</v>
      </c>
      <c r="F74" s="373">
        <f>F60+F67+F72+F58+F70</f>
        <v>492841</v>
      </c>
      <c r="G74" s="373">
        <f>G60+G67+G72+G58+G70</f>
        <v>0</v>
      </c>
      <c r="H74" s="374"/>
    </row>
    <row r="75" spans="1:8" ht="12.75">
      <c r="A75" s="293"/>
      <c r="B75" s="17" t="s">
        <v>8</v>
      </c>
      <c r="C75" s="250"/>
      <c r="D75" s="117"/>
      <c r="E75" s="117"/>
      <c r="F75" s="117"/>
      <c r="G75" s="117"/>
      <c r="H75" s="163"/>
    </row>
    <row r="76" spans="1:8" ht="12.75">
      <c r="A76" s="282" t="s">
        <v>328</v>
      </c>
      <c r="B76" s="2" t="s">
        <v>248</v>
      </c>
      <c r="C76" s="48"/>
      <c r="D76" s="118">
        <f>SUM(D77)</f>
        <v>480</v>
      </c>
      <c r="E76" s="118">
        <f>SUM(E77)</f>
        <v>108</v>
      </c>
      <c r="F76" s="118">
        <f>SUM(F77)</f>
        <v>108</v>
      </c>
      <c r="G76" s="118"/>
      <c r="H76" s="164"/>
    </row>
    <row r="77" spans="1:8" ht="12.75">
      <c r="A77" s="283"/>
      <c r="B77" s="6" t="s">
        <v>87</v>
      </c>
      <c r="C77" s="102" t="s">
        <v>810</v>
      </c>
      <c r="D77" s="131">
        <v>480</v>
      </c>
      <c r="E77" s="131">
        <v>108</v>
      </c>
      <c r="F77" s="131">
        <v>108</v>
      </c>
      <c r="G77" s="131"/>
      <c r="H77" s="178">
        <v>0.5</v>
      </c>
    </row>
    <row r="78" spans="1:8" s="3" customFormat="1" ht="12.75">
      <c r="A78" s="282">
        <v>2</v>
      </c>
      <c r="B78" s="2" t="s">
        <v>625</v>
      </c>
      <c r="C78" s="48"/>
      <c r="D78" s="118">
        <f>SUM(D79)</f>
        <v>0</v>
      </c>
      <c r="E78" s="118">
        <f>SUM(E79)</f>
        <v>1450</v>
      </c>
      <c r="F78" s="118">
        <f>SUM(F79)</f>
        <v>1450</v>
      </c>
      <c r="G78" s="118">
        <f>SUM(G79)</f>
        <v>0</v>
      </c>
      <c r="H78" s="164"/>
    </row>
    <row r="79" spans="1:8" ht="12.75">
      <c r="A79" s="283"/>
      <c r="B79" s="6" t="s">
        <v>196</v>
      </c>
      <c r="C79" s="102" t="s">
        <v>624</v>
      </c>
      <c r="D79" s="131"/>
      <c r="E79" s="131">
        <v>1450</v>
      </c>
      <c r="F79" s="131">
        <v>1450</v>
      </c>
      <c r="G79" s="131"/>
      <c r="H79" s="178"/>
    </row>
    <row r="80" spans="1:8" s="3" customFormat="1" ht="12.75">
      <c r="A80" s="282">
        <v>3</v>
      </c>
      <c r="B80" s="2" t="s">
        <v>626</v>
      </c>
      <c r="C80" s="48"/>
      <c r="D80" s="118">
        <f>SUM(D81)</f>
        <v>0</v>
      </c>
      <c r="E80" s="118">
        <f>SUM(E81)</f>
        <v>128000</v>
      </c>
      <c r="F80" s="118">
        <f>SUM(F81)</f>
        <v>128000</v>
      </c>
      <c r="G80" s="118">
        <f>SUM(G81)</f>
        <v>0</v>
      </c>
      <c r="H80" s="164"/>
    </row>
    <row r="81" spans="1:8" ht="12.75">
      <c r="A81" s="283"/>
      <c r="B81" s="6" t="s">
        <v>196</v>
      </c>
      <c r="C81" s="102" t="s">
        <v>624</v>
      </c>
      <c r="D81" s="131"/>
      <c r="E81" s="131">
        <v>128000</v>
      </c>
      <c r="F81" s="131">
        <v>128000</v>
      </c>
      <c r="G81" s="131"/>
      <c r="H81" s="178"/>
    </row>
    <row r="82" spans="1:8" s="3" customFormat="1" ht="12.75">
      <c r="A82" s="287">
        <v>4</v>
      </c>
      <c r="B82" s="4" t="s">
        <v>627</v>
      </c>
      <c r="C82" s="47"/>
      <c r="D82" s="129">
        <f>SUM(D83)</f>
        <v>0</v>
      </c>
      <c r="E82" s="129">
        <f>SUM(E83)</f>
        <v>1400</v>
      </c>
      <c r="F82" s="129">
        <f>SUM(F83)</f>
        <v>1400</v>
      </c>
      <c r="G82" s="129">
        <f>SUM(G83)</f>
        <v>0</v>
      </c>
      <c r="H82" s="237"/>
    </row>
    <row r="83" spans="1:8" ht="12.75">
      <c r="A83" s="283"/>
      <c r="B83" s="6" t="s">
        <v>196</v>
      </c>
      <c r="C83" s="102" t="s">
        <v>624</v>
      </c>
      <c r="D83" s="131"/>
      <c r="E83" s="131">
        <v>1400</v>
      </c>
      <c r="F83" s="131">
        <v>1400</v>
      </c>
      <c r="G83" s="131"/>
      <c r="H83" s="178"/>
    </row>
    <row r="84" spans="1:8" ht="12.75">
      <c r="A84" s="282">
        <v>5</v>
      </c>
      <c r="B84" s="2" t="s">
        <v>81</v>
      </c>
      <c r="C84" s="48"/>
      <c r="D84" s="118">
        <f>SUM(D85:D86)</f>
        <v>175</v>
      </c>
      <c r="E84" s="118">
        <f>SUM(E85:E86)</f>
        <v>91</v>
      </c>
      <c r="F84" s="118">
        <f>SUM(F85:F86)</f>
        <v>91</v>
      </c>
      <c r="G84" s="118">
        <f>SUM(G85:G86)</f>
        <v>0</v>
      </c>
      <c r="H84" s="164"/>
    </row>
    <row r="85" spans="1:8" ht="12.75">
      <c r="A85" s="288"/>
      <c r="B85" s="53" t="s">
        <v>141</v>
      </c>
      <c r="C85" s="21" t="s">
        <v>486</v>
      </c>
      <c r="D85" s="130">
        <v>75</v>
      </c>
      <c r="E85" s="130">
        <v>69</v>
      </c>
      <c r="F85" s="130">
        <v>69</v>
      </c>
      <c r="G85" s="130"/>
      <c r="H85" s="170">
        <v>0.35</v>
      </c>
    </row>
    <row r="86" spans="1:8" ht="12.75">
      <c r="A86" s="283"/>
      <c r="B86" s="6"/>
      <c r="C86" s="102" t="s">
        <v>487</v>
      </c>
      <c r="D86" s="131">
        <v>100</v>
      </c>
      <c r="E86" s="131">
        <v>22</v>
      </c>
      <c r="F86" s="131">
        <v>22</v>
      </c>
      <c r="G86" s="131"/>
      <c r="H86" s="178">
        <v>0.45</v>
      </c>
    </row>
    <row r="87" spans="1:8" ht="12.75">
      <c r="A87" s="282">
        <v>6</v>
      </c>
      <c r="B87" s="2" t="s">
        <v>239</v>
      </c>
      <c r="C87" s="48"/>
      <c r="D87" s="118">
        <f>SUM(D88:D90)</f>
        <v>4580</v>
      </c>
      <c r="E87" s="118">
        <f>SUM(E88:E90)</f>
        <v>6560</v>
      </c>
      <c r="F87" s="118">
        <f>SUM(F88:F90)</f>
        <v>6560</v>
      </c>
      <c r="G87" s="118">
        <f>SUM(G88:G90)</f>
        <v>0</v>
      </c>
      <c r="H87" s="164"/>
    </row>
    <row r="88" spans="1:8" ht="12.75">
      <c r="A88" s="288"/>
      <c r="B88" s="5" t="s">
        <v>196</v>
      </c>
      <c r="C88" s="63" t="s">
        <v>624</v>
      </c>
      <c r="D88" s="204"/>
      <c r="E88" s="204">
        <v>2000</v>
      </c>
      <c r="F88" s="204">
        <v>2000</v>
      </c>
      <c r="G88" s="204"/>
      <c r="H88" s="205"/>
    </row>
    <row r="89" spans="1:8" ht="12.75">
      <c r="A89" s="288"/>
      <c r="B89" s="53" t="s">
        <v>187</v>
      </c>
      <c r="C89" s="21" t="s">
        <v>692</v>
      </c>
      <c r="D89" s="130">
        <v>4200</v>
      </c>
      <c r="E89" s="130">
        <v>4200</v>
      </c>
      <c r="F89" s="130">
        <v>4200</v>
      </c>
      <c r="G89" s="130">
        <v>0</v>
      </c>
      <c r="H89" s="170">
        <v>0.25</v>
      </c>
    </row>
    <row r="90" spans="1:8" ht="12.75">
      <c r="A90" s="283"/>
      <c r="B90" s="6" t="s">
        <v>87</v>
      </c>
      <c r="C90" s="102" t="s">
        <v>809</v>
      </c>
      <c r="D90" s="131">
        <v>380</v>
      </c>
      <c r="E90" s="131">
        <v>360</v>
      </c>
      <c r="F90" s="131">
        <v>360</v>
      </c>
      <c r="G90" s="131"/>
      <c r="H90" s="178">
        <v>0.4</v>
      </c>
    </row>
    <row r="91" spans="1:8" ht="13.5" thickBot="1">
      <c r="A91" s="375"/>
      <c r="B91" s="376" t="s">
        <v>163</v>
      </c>
      <c r="C91" s="377"/>
      <c r="D91" s="378">
        <f>D84+D76+D87+D78+D80+D82</f>
        <v>5235</v>
      </c>
      <c r="E91" s="378">
        <f>E84+E76+E87+E78+E80+E82</f>
        <v>137609</v>
      </c>
      <c r="F91" s="378">
        <f>F84+F76+F87+F78+F80+F82</f>
        <v>137609</v>
      </c>
      <c r="G91" s="378">
        <f>G84+G76+G87+G78+G80+G82</f>
        <v>0</v>
      </c>
      <c r="H91" s="379"/>
    </row>
    <row r="92" spans="1:8" ht="13.5" thickBot="1">
      <c r="A92" s="298"/>
      <c r="B92" s="19" t="s">
        <v>6</v>
      </c>
      <c r="C92" s="20"/>
      <c r="D92" s="121"/>
      <c r="E92" s="121"/>
      <c r="F92" s="121"/>
      <c r="G92" s="121"/>
      <c r="H92" s="168"/>
    </row>
    <row r="93" spans="1:8" ht="13.5" thickBot="1">
      <c r="A93" s="349"/>
      <c r="B93" s="380" t="s">
        <v>188</v>
      </c>
      <c r="C93" s="381"/>
      <c r="D93" s="382">
        <v>0</v>
      </c>
      <c r="E93" s="382">
        <v>0</v>
      </c>
      <c r="F93" s="382">
        <v>0</v>
      </c>
      <c r="G93" s="382">
        <v>0</v>
      </c>
      <c r="H93" s="383"/>
    </row>
    <row r="94" spans="1:8" ht="13.5" thickBot="1">
      <c r="A94" s="359" t="s">
        <v>286</v>
      </c>
      <c r="B94" s="360" t="s">
        <v>14</v>
      </c>
      <c r="C94" s="367"/>
      <c r="D94" s="385">
        <f>D74+D91+D93</f>
        <v>419194</v>
      </c>
      <c r="E94" s="385">
        <f>E74+E91+E93</f>
        <v>682550</v>
      </c>
      <c r="F94" s="385">
        <f>F74+F91+F93</f>
        <v>630450</v>
      </c>
      <c r="G94" s="385">
        <f>G74+G91+G93</f>
        <v>0</v>
      </c>
      <c r="H94" s="386"/>
    </row>
    <row r="95" spans="1:8" ht="12.75">
      <c r="A95" s="281"/>
      <c r="B95" s="457" t="s">
        <v>24</v>
      </c>
      <c r="C95" s="457"/>
      <c r="D95" s="457"/>
      <c r="E95" s="457"/>
      <c r="F95" s="457"/>
      <c r="G95" s="457"/>
      <c r="H95" s="166"/>
    </row>
    <row r="96" spans="1:8" ht="12.75">
      <c r="A96" s="294"/>
      <c r="B96" s="15" t="s">
        <v>7</v>
      </c>
      <c r="C96" s="46"/>
      <c r="D96" s="123"/>
      <c r="E96" s="123"/>
      <c r="F96" s="123"/>
      <c r="G96" s="123"/>
      <c r="H96" s="169"/>
    </row>
    <row r="97" spans="1:8" ht="13.5" customHeight="1">
      <c r="A97" s="299">
        <v>1</v>
      </c>
      <c r="B97" s="2" t="s">
        <v>170</v>
      </c>
      <c r="C97" s="38"/>
      <c r="D97" s="118">
        <f>SUM(D98:D99)</f>
        <v>1240</v>
      </c>
      <c r="E97" s="118">
        <f>SUM(E98:E99)</f>
        <v>944</v>
      </c>
      <c r="F97" s="118">
        <f>SUM(F98:F99)</f>
        <v>944</v>
      </c>
      <c r="G97" s="118">
        <f>SUM(G98:G99)</f>
        <v>0</v>
      </c>
      <c r="H97" s="167"/>
    </row>
    <row r="98" spans="1:8" ht="13.5" customHeight="1">
      <c r="A98" s="300"/>
      <c r="B98" s="5" t="s">
        <v>187</v>
      </c>
      <c r="C98" s="63" t="s">
        <v>418</v>
      </c>
      <c r="D98" s="204">
        <v>90</v>
      </c>
      <c r="E98" s="204">
        <v>2</v>
      </c>
      <c r="F98" s="204">
        <v>2</v>
      </c>
      <c r="G98" s="204">
        <v>0</v>
      </c>
      <c r="H98" s="205">
        <v>0.6</v>
      </c>
    </row>
    <row r="99" spans="1:8" ht="13.5" customHeight="1">
      <c r="A99" s="301"/>
      <c r="B99" s="6" t="s">
        <v>87</v>
      </c>
      <c r="C99" s="102" t="s">
        <v>811</v>
      </c>
      <c r="D99" s="131">
        <v>1150</v>
      </c>
      <c r="E99" s="131">
        <v>942</v>
      </c>
      <c r="F99" s="131">
        <v>942</v>
      </c>
      <c r="G99" s="131"/>
      <c r="H99" s="178">
        <v>2.5</v>
      </c>
    </row>
    <row r="100" spans="1:8" ht="12.75">
      <c r="A100" s="282" t="s">
        <v>329</v>
      </c>
      <c r="B100" s="2" t="s">
        <v>38</v>
      </c>
      <c r="C100" s="251"/>
      <c r="D100" s="112">
        <f>SUM(D101:D103)</f>
        <v>425</v>
      </c>
      <c r="E100" s="112">
        <f>SUM(E101:E103)</f>
        <v>110</v>
      </c>
      <c r="F100" s="112">
        <f>SUM(F101:F103)</f>
        <v>10</v>
      </c>
      <c r="G100" s="112">
        <f>SUM(G101:G103)</f>
        <v>100</v>
      </c>
      <c r="H100" s="154"/>
    </row>
    <row r="101" spans="1:8" ht="12.75">
      <c r="A101" s="285"/>
      <c r="B101" s="5" t="s">
        <v>141</v>
      </c>
      <c r="C101" s="63" t="s">
        <v>400</v>
      </c>
      <c r="D101" s="204">
        <v>25</v>
      </c>
      <c r="E101" s="204">
        <v>2</v>
      </c>
      <c r="F101" s="204"/>
      <c r="G101" s="204">
        <v>2</v>
      </c>
      <c r="H101" s="205">
        <v>4.2</v>
      </c>
    </row>
    <row r="102" spans="1:8" ht="12.75">
      <c r="A102" s="290"/>
      <c r="B102" s="10" t="s">
        <v>196</v>
      </c>
      <c r="C102" s="221" t="s">
        <v>539</v>
      </c>
      <c r="D102" s="206">
        <v>200</v>
      </c>
      <c r="E102" s="206">
        <v>98</v>
      </c>
      <c r="F102" s="206">
        <v>0</v>
      </c>
      <c r="G102" s="206">
        <v>98</v>
      </c>
      <c r="H102" s="179">
        <v>3.8</v>
      </c>
    </row>
    <row r="103" spans="1:8" ht="12.75">
      <c r="A103" s="286"/>
      <c r="B103" s="6" t="s">
        <v>187</v>
      </c>
      <c r="C103" s="102" t="s">
        <v>590</v>
      </c>
      <c r="D103" s="131">
        <v>200</v>
      </c>
      <c r="E103" s="131">
        <v>10</v>
      </c>
      <c r="F103" s="131">
        <v>10</v>
      </c>
      <c r="G103" s="131">
        <v>0</v>
      </c>
      <c r="H103" s="178" t="s">
        <v>694</v>
      </c>
    </row>
    <row r="104" spans="1:8" ht="12.75">
      <c r="A104" s="295" t="s">
        <v>330</v>
      </c>
      <c r="B104" s="14" t="s">
        <v>258</v>
      </c>
      <c r="C104" s="21"/>
      <c r="D104" s="124">
        <f>SUM(D105:D107)</f>
        <v>805</v>
      </c>
      <c r="E104" s="124">
        <f>SUM(E105:E107)</f>
        <v>610</v>
      </c>
      <c r="F104" s="124">
        <f>SUM(F105:F107)</f>
        <v>610</v>
      </c>
      <c r="G104" s="124">
        <f>SUM(G105:G107)</f>
        <v>0</v>
      </c>
      <c r="H104" s="170"/>
    </row>
    <row r="105" spans="1:8" ht="12.75">
      <c r="A105" s="290"/>
      <c r="B105" s="10" t="s">
        <v>187</v>
      </c>
      <c r="C105" s="221" t="s">
        <v>527</v>
      </c>
      <c r="D105" s="206">
        <v>14</v>
      </c>
      <c r="E105" s="206">
        <v>9</v>
      </c>
      <c r="F105" s="206">
        <v>9</v>
      </c>
      <c r="G105" s="206">
        <v>0</v>
      </c>
      <c r="H105" s="179" t="s">
        <v>695</v>
      </c>
    </row>
    <row r="106" spans="1:8" ht="12.75">
      <c r="A106" s="290"/>
      <c r="B106" s="10" t="s">
        <v>87</v>
      </c>
      <c r="C106" s="221" t="s">
        <v>812</v>
      </c>
      <c r="D106" s="206">
        <v>400</v>
      </c>
      <c r="E106" s="206">
        <v>270</v>
      </c>
      <c r="F106" s="206">
        <v>270</v>
      </c>
      <c r="G106" s="206"/>
      <c r="H106" s="179">
        <v>2</v>
      </c>
    </row>
    <row r="107" spans="1:8" ht="12.75">
      <c r="A107" s="286"/>
      <c r="B107" s="6"/>
      <c r="C107" s="102" t="s">
        <v>813</v>
      </c>
      <c r="D107" s="131">
        <v>391</v>
      </c>
      <c r="E107" s="131">
        <v>331</v>
      </c>
      <c r="F107" s="131">
        <v>331</v>
      </c>
      <c r="G107" s="131"/>
      <c r="H107" s="178">
        <v>4</v>
      </c>
    </row>
    <row r="108" spans="1:8" ht="12.75">
      <c r="A108" s="282" t="s">
        <v>331</v>
      </c>
      <c r="B108" s="2" t="s">
        <v>263</v>
      </c>
      <c r="C108" s="38"/>
      <c r="D108" s="118">
        <f>SUM(D109:D110)</f>
        <v>751</v>
      </c>
      <c r="E108" s="118">
        <f>SUM(E109:E110)</f>
        <v>73</v>
      </c>
      <c r="F108" s="118">
        <f>SUM(F109:F110)</f>
        <v>45</v>
      </c>
      <c r="G108" s="118">
        <f>SUM(G109:G110)</f>
        <v>28</v>
      </c>
      <c r="H108" s="167"/>
    </row>
    <row r="109" spans="1:8" ht="12.75">
      <c r="A109" s="285"/>
      <c r="B109" s="5" t="s">
        <v>87</v>
      </c>
      <c r="C109" s="63" t="s">
        <v>814</v>
      </c>
      <c r="D109" s="204">
        <v>680</v>
      </c>
      <c r="E109" s="204">
        <v>45</v>
      </c>
      <c r="F109" s="204">
        <v>45</v>
      </c>
      <c r="G109" s="204"/>
      <c r="H109" s="205">
        <v>4</v>
      </c>
    </row>
    <row r="110" spans="1:8" ht="12.75">
      <c r="A110" s="286"/>
      <c r="B110" s="6"/>
      <c r="C110" s="102" t="s">
        <v>815</v>
      </c>
      <c r="D110" s="131">
        <v>71</v>
      </c>
      <c r="E110" s="131">
        <v>28</v>
      </c>
      <c r="F110" s="131"/>
      <c r="G110" s="131">
        <v>28</v>
      </c>
      <c r="H110" s="178">
        <v>4</v>
      </c>
    </row>
    <row r="111" spans="1:8" ht="12.75">
      <c r="A111" s="282" t="s">
        <v>332</v>
      </c>
      <c r="B111" s="2" t="s">
        <v>300</v>
      </c>
      <c r="C111" s="38"/>
      <c r="D111" s="118">
        <f>D112</f>
        <v>18</v>
      </c>
      <c r="E111" s="118">
        <f>E112</f>
        <v>18</v>
      </c>
      <c r="F111" s="118">
        <f>F112</f>
        <v>18</v>
      </c>
      <c r="G111" s="118">
        <f>G112</f>
        <v>0</v>
      </c>
      <c r="H111" s="167"/>
    </row>
    <row r="112" spans="1:8" ht="12.75">
      <c r="A112" s="286"/>
      <c r="B112" s="6" t="s">
        <v>187</v>
      </c>
      <c r="C112" s="102" t="s">
        <v>527</v>
      </c>
      <c r="D112" s="131">
        <v>18</v>
      </c>
      <c r="E112" s="131">
        <v>18</v>
      </c>
      <c r="F112" s="131">
        <v>18</v>
      </c>
      <c r="G112" s="131">
        <v>0</v>
      </c>
      <c r="H112" s="178">
        <v>2</v>
      </c>
    </row>
    <row r="113" spans="1:8" ht="12.75">
      <c r="A113" s="282">
        <v>6</v>
      </c>
      <c r="B113" s="24" t="s">
        <v>143</v>
      </c>
      <c r="C113" s="38"/>
      <c r="D113" s="125">
        <f>SUM(D114:D116)</f>
        <v>1709</v>
      </c>
      <c r="E113" s="125">
        <f>SUM(E114:E116)</f>
        <v>445</v>
      </c>
      <c r="F113" s="125">
        <f>SUM(F114:F116)</f>
        <v>445</v>
      </c>
      <c r="G113" s="125">
        <f>SUM(G114:G116)</f>
        <v>0</v>
      </c>
      <c r="H113" s="171"/>
    </row>
    <row r="114" spans="1:8" ht="12.75">
      <c r="A114" s="296"/>
      <c r="B114" s="10" t="s">
        <v>187</v>
      </c>
      <c r="C114" s="221" t="s">
        <v>696</v>
      </c>
      <c r="D114" s="206">
        <v>630</v>
      </c>
      <c r="E114" s="206">
        <v>286</v>
      </c>
      <c r="F114" s="206">
        <v>286</v>
      </c>
      <c r="G114" s="206">
        <v>0</v>
      </c>
      <c r="H114" s="179">
        <v>0.9</v>
      </c>
    </row>
    <row r="115" spans="1:8" ht="12.75">
      <c r="A115" s="296"/>
      <c r="B115" s="10"/>
      <c r="C115" s="221" t="s">
        <v>697</v>
      </c>
      <c r="D115" s="206">
        <v>72</v>
      </c>
      <c r="E115" s="206">
        <v>26</v>
      </c>
      <c r="F115" s="206">
        <v>26</v>
      </c>
      <c r="G115" s="206">
        <v>0</v>
      </c>
      <c r="H115" s="179">
        <v>0.8</v>
      </c>
    </row>
    <row r="116" spans="1:8" ht="12.75">
      <c r="A116" s="283"/>
      <c r="B116" s="6"/>
      <c r="C116" s="102" t="s">
        <v>466</v>
      </c>
      <c r="D116" s="131">
        <v>1007</v>
      </c>
      <c r="E116" s="131">
        <v>133</v>
      </c>
      <c r="F116" s="131">
        <v>133</v>
      </c>
      <c r="G116" s="131">
        <v>0</v>
      </c>
      <c r="H116" s="178">
        <v>0.6</v>
      </c>
    </row>
    <row r="117" spans="1:8" ht="12.75">
      <c r="A117" s="287" t="s">
        <v>334</v>
      </c>
      <c r="B117" s="4" t="s">
        <v>58</v>
      </c>
      <c r="C117" s="254"/>
      <c r="D117" s="126">
        <f>SUM(D118:D129)</f>
        <v>4014</v>
      </c>
      <c r="E117" s="126">
        <f>SUM(E118:E129)</f>
        <v>2712</v>
      </c>
      <c r="F117" s="126">
        <f>SUM(F118:F129)</f>
        <v>1169</v>
      </c>
      <c r="G117" s="126">
        <f>SUM(G118:G129)</f>
        <v>1397</v>
      </c>
      <c r="H117" s="172"/>
    </row>
    <row r="118" spans="1:8" ht="12.75">
      <c r="A118" s="284"/>
      <c r="B118" s="7" t="s">
        <v>141</v>
      </c>
      <c r="C118" s="254" t="s">
        <v>457</v>
      </c>
      <c r="D118" s="132">
        <v>20</v>
      </c>
      <c r="E118" s="132">
        <v>15</v>
      </c>
      <c r="F118" s="132">
        <v>15</v>
      </c>
      <c r="G118" s="132"/>
      <c r="H118" s="172" t="s">
        <v>488</v>
      </c>
    </row>
    <row r="119" spans="1:8" ht="12.75">
      <c r="A119" s="297"/>
      <c r="B119" s="5" t="s">
        <v>151</v>
      </c>
      <c r="C119" s="63" t="s">
        <v>456</v>
      </c>
      <c r="D119" s="204">
        <v>146</v>
      </c>
      <c r="E119" s="204">
        <v>146</v>
      </c>
      <c r="F119" s="204"/>
      <c r="G119" s="204"/>
      <c r="H119" s="205">
        <v>0.3</v>
      </c>
    </row>
    <row r="120" spans="1:8" ht="12.75">
      <c r="A120" s="297"/>
      <c r="B120" s="5"/>
      <c r="C120" s="63" t="s">
        <v>396</v>
      </c>
      <c r="D120" s="204">
        <v>9</v>
      </c>
      <c r="E120" s="204">
        <v>9</v>
      </c>
      <c r="F120" s="204">
        <v>9</v>
      </c>
      <c r="G120" s="204"/>
      <c r="H120" s="205">
        <v>1.1</v>
      </c>
    </row>
    <row r="121" spans="1:8" ht="12.75">
      <c r="A121" s="297"/>
      <c r="B121" s="5" t="s">
        <v>158</v>
      </c>
      <c r="C121" s="63" t="s">
        <v>535</v>
      </c>
      <c r="D121" s="204">
        <v>25</v>
      </c>
      <c r="E121" s="204">
        <v>25</v>
      </c>
      <c r="F121" s="204">
        <v>25</v>
      </c>
      <c r="G121" s="204">
        <v>0</v>
      </c>
      <c r="H121" s="205">
        <v>1.65</v>
      </c>
    </row>
    <row r="122" spans="1:8" ht="12.75">
      <c r="A122" s="297"/>
      <c r="B122" s="54"/>
      <c r="C122" s="63" t="s">
        <v>401</v>
      </c>
      <c r="D122" s="204">
        <v>45</v>
      </c>
      <c r="E122" s="204">
        <v>45</v>
      </c>
      <c r="F122" s="204">
        <v>0</v>
      </c>
      <c r="G122" s="204">
        <v>45</v>
      </c>
      <c r="H122" s="205">
        <v>3</v>
      </c>
    </row>
    <row r="123" spans="1:8" ht="12.75">
      <c r="A123" s="297"/>
      <c r="B123" s="5"/>
      <c r="C123" s="63" t="s">
        <v>527</v>
      </c>
      <c r="D123" s="204">
        <v>60</v>
      </c>
      <c r="E123" s="204">
        <v>14</v>
      </c>
      <c r="F123" s="204">
        <v>14</v>
      </c>
      <c r="G123" s="204">
        <v>0</v>
      </c>
      <c r="H123" s="205">
        <v>1.4</v>
      </c>
    </row>
    <row r="124" spans="1:8" ht="12.75">
      <c r="A124" s="297"/>
      <c r="B124" s="5" t="s">
        <v>187</v>
      </c>
      <c r="C124" s="63" t="s">
        <v>418</v>
      </c>
      <c r="D124" s="204">
        <v>150</v>
      </c>
      <c r="E124" s="204">
        <v>61</v>
      </c>
      <c r="F124" s="204">
        <v>61</v>
      </c>
      <c r="G124" s="204">
        <v>0</v>
      </c>
      <c r="H124" s="205">
        <v>0.7</v>
      </c>
    </row>
    <row r="125" spans="1:8" ht="12.75">
      <c r="A125" s="285"/>
      <c r="B125" s="5" t="s">
        <v>87</v>
      </c>
      <c r="C125" s="63" t="s">
        <v>813</v>
      </c>
      <c r="D125" s="204">
        <v>955</v>
      </c>
      <c r="E125" s="204">
        <v>761</v>
      </c>
      <c r="F125" s="204">
        <v>761</v>
      </c>
      <c r="G125" s="204"/>
      <c r="H125" s="205">
        <v>4</v>
      </c>
    </row>
    <row r="126" spans="1:8" ht="12.75">
      <c r="A126" s="290"/>
      <c r="B126" s="10"/>
      <c r="C126" s="221" t="s">
        <v>816</v>
      </c>
      <c r="D126" s="206">
        <v>400</v>
      </c>
      <c r="E126" s="206">
        <v>300</v>
      </c>
      <c r="F126" s="206"/>
      <c r="G126" s="206">
        <v>300</v>
      </c>
      <c r="H126" s="179">
        <v>4</v>
      </c>
    </row>
    <row r="127" spans="1:8" ht="12.75">
      <c r="A127" s="290"/>
      <c r="B127" s="10"/>
      <c r="C127" s="221" t="s">
        <v>817</v>
      </c>
      <c r="D127" s="206">
        <v>1240</v>
      </c>
      <c r="E127" s="206">
        <v>1052</v>
      </c>
      <c r="F127" s="206"/>
      <c r="G127" s="206">
        <v>1052</v>
      </c>
      <c r="H127" s="179">
        <v>3.5</v>
      </c>
    </row>
    <row r="128" spans="1:8" ht="12.75">
      <c r="A128" s="290"/>
      <c r="B128" s="10"/>
      <c r="C128" s="221" t="s">
        <v>818</v>
      </c>
      <c r="D128" s="206">
        <v>934</v>
      </c>
      <c r="E128" s="206">
        <v>256</v>
      </c>
      <c r="F128" s="206">
        <v>256</v>
      </c>
      <c r="G128" s="206"/>
      <c r="H128" s="179">
        <v>2.5</v>
      </c>
    </row>
    <row r="129" spans="1:8" ht="12.75">
      <c r="A129" s="290"/>
      <c r="B129" s="10"/>
      <c r="C129" s="221" t="s">
        <v>819</v>
      </c>
      <c r="D129" s="206">
        <v>30</v>
      </c>
      <c r="E129" s="206">
        <v>28</v>
      </c>
      <c r="F129" s="206">
        <v>28</v>
      </c>
      <c r="G129" s="206"/>
      <c r="H129" s="179">
        <v>1.2</v>
      </c>
    </row>
    <row r="130" spans="1:8" ht="12.75">
      <c r="A130" s="282" t="s">
        <v>327</v>
      </c>
      <c r="B130" s="2" t="s">
        <v>142</v>
      </c>
      <c r="C130" s="38"/>
      <c r="D130" s="118">
        <f>SUM(D131:D140)</f>
        <v>812</v>
      </c>
      <c r="E130" s="118">
        <f>SUM(E131:E140)</f>
        <v>173</v>
      </c>
      <c r="F130" s="118">
        <f>SUM(F131:F140)</f>
        <v>173</v>
      </c>
      <c r="G130" s="118">
        <f>SUM(G131:G140)</f>
        <v>0</v>
      </c>
      <c r="H130" s="167"/>
    </row>
    <row r="131" spans="1:8" ht="12.75">
      <c r="A131" s="284"/>
      <c r="B131" s="5" t="s">
        <v>141</v>
      </c>
      <c r="C131" s="63" t="s">
        <v>502</v>
      </c>
      <c r="D131" s="204">
        <v>20</v>
      </c>
      <c r="E131" s="204">
        <v>4</v>
      </c>
      <c r="F131" s="204">
        <v>4</v>
      </c>
      <c r="G131" s="204"/>
      <c r="H131" s="205">
        <v>0.4</v>
      </c>
    </row>
    <row r="132" spans="1:8" ht="12.75">
      <c r="A132" s="285"/>
      <c r="B132" s="8"/>
      <c r="C132" s="63" t="s">
        <v>503</v>
      </c>
      <c r="D132" s="204">
        <v>50</v>
      </c>
      <c r="E132" s="204">
        <v>21</v>
      </c>
      <c r="F132" s="204">
        <v>21</v>
      </c>
      <c r="G132" s="204"/>
      <c r="H132" s="205">
        <v>0.5</v>
      </c>
    </row>
    <row r="133" spans="1:8" ht="12.75">
      <c r="A133" s="285"/>
      <c r="B133" s="10" t="s">
        <v>158</v>
      </c>
      <c r="C133" s="221" t="s">
        <v>436</v>
      </c>
      <c r="D133" s="206">
        <v>23</v>
      </c>
      <c r="E133" s="206">
        <v>22</v>
      </c>
      <c r="F133" s="206">
        <v>22</v>
      </c>
      <c r="G133" s="206">
        <v>0</v>
      </c>
      <c r="H133" s="179">
        <v>0.5</v>
      </c>
    </row>
    <row r="134" spans="1:8" ht="12.75">
      <c r="A134" s="285"/>
      <c r="B134" s="10" t="s">
        <v>196</v>
      </c>
      <c r="C134" s="221" t="s">
        <v>456</v>
      </c>
      <c r="D134" s="206">
        <v>50</v>
      </c>
      <c r="E134" s="206">
        <v>16</v>
      </c>
      <c r="F134" s="206">
        <v>16</v>
      </c>
      <c r="G134" s="206">
        <v>0</v>
      </c>
      <c r="H134" s="179">
        <v>0.5</v>
      </c>
    </row>
    <row r="135" spans="1:8" ht="12.75">
      <c r="A135" s="285"/>
      <c r="B135" s="10"/>
      <c r="C135" s="221" t="s">
        <v>436</v>
      </c>
      <c r="D135" s="206">
        <v>17</v>
      </c>
      <c r="E135" s="206">
        <v>7</v>
      </c>
      <c r="F135" s="206">
        <v>7</v>
      </c>
      <c r="G135" s="206">
        <v>0</v>
      </c>
      <c r="H135" s="179">
        <v>0.5</v>
      </c>
    </row>
    <row r="136" spans="1:8" ht="12.75">
      <c r="A136" s="285"/>
      <c r="B136" s="10"/>
      <c r="C136" s="221" t="s">
        <v>421</v>
      </c>
      <c r="D136" s="206">
        <v>7</v>
      </c>
      <c r="E136" s="206">
        <v>4</v>
      </c>
      <c r="F136" s="206">
        <v>4</v>
      </c>
      <c r="G136" s="206">
        <v>0</v>
      </c>
      <c r="H136" s="179">
        <v>0.75</v>
      </c>
    </row>
    <row r="137" spans="1:8" ht="12.75">
      <c r="A137" s="285"/>
      <c r="B137" s="10" t="s">
        <v>187</v>
      </c>
      <c r="C137" s="221" t="s">
        <v>462</v>
      </c>
      <c r="D137" s="206">
        <v>320</v>
      </c>
      <c r="E137" s="206">
        <v>42</v>
      </c>
      <c r="F137" s="206">
        <v>42</v>
      </c>
      <c r="G137" s="206">
        <v>0</v>
      </c>
      <c r="H137" s="179">
        <v>0</v>
      </c>
    </row>
    <row r="138" spans="1:8" ht="12.75">
      <c r="A138" s="285"/>
      <c r="B138" s="10"/>
      <c r="C138" s="221" t="s">
        <v>415</v>
      </c>
      <c r="D138" s="206">
        <v>53</v>
      </c>
      <c r="E138" s="206">
        <v>7</v>
      </c>
      <c r="F138" s="206">
        <v>7</v>
      </c>
      <c r="G138" s="206">
        <v>0</v>
      </c>
      <c r="H138" s="179">
        <v>1.6</v>
      </c>
    </row>
    <row r="139" spans="1:8" ht="14.25" customHeight="1">
      <c r="A139" s="285"/>
      <c r="B139" s="5" t="s">
        <v>87</v>
      </c>
      <c r="C139" s="63" t="s">
        <v>834</v>
      </c>
      <c r="D139" s="204">
        <v>170</v>
      </c>
      <c r="E139" s="204">
        <v>40</v>
      </c>
      <c r="F139" s="204">
        <v>40</v>
      </c>
      <c r="G139" s="204"/>
      <c r="H139" s="205">
        <v>0.9</v>
      </c>
    </row>
    <row r="140" spans="1:8" ht="14.25" customHeight="1">
      <c r="A140" s="285"/>
      <c r="B140" s="5"/>
      <c r="C140" s="63" t="s">
        <v>860</v>
      </c>
      <c r="D140" s="204">
        <v>102</v>
      </c>
      <c r="E140" s="204">
        <v>10</v>
      </c>
      <c r="F140" s="204">
        <v>10</v>
      </c>
      <c r="G140" s="204"/>
      <c r="H140" s="205">
        <v>2</v>
      </c>
    </row>
    <row r="141" spans="1:9" ht="12.75">
      <c r="A141" s="282" t="s">
        <v>335</v>
      </c>
      <c r="B141" s="2" t="s">
        <v>39</v>
      </c>
      <c r="C141" s="251"/>
      <c r="D141" s="112">
        <f>SUM(D142:D161)</f>
        <v>14333</v>
      </c>
      <c r="E141" s="112">
        <f>SUM(E142:E161)</f>
        <v>5468</v>
      </c>
      <c r="F141" s="112">
        <f>SUM(F142:F161)</f>
        <v>1095</v>
      </c>
      <c r="G141" s="112">
        <f>SUM(G142:G161)</f>
        <v>561</v>
      </c>
      <c r="H141" s="154"/>
      <c r="I141" s="30"/>
    </row>
    <row r="142" spans="1:9" ht="12.75">
      <c r="A142" s="285"/>
      <c r="B142" s="5" t="s">
        <v>141</v>
      </c>
      <c r="C142" s="63" t="s">
        <v>457</v>
      </c>
      <c r="D142" s="204">
        <v>210</v>
      </c>
      <c r="E142" s="204">
        <v>117</v>
      </c>
      <c r="F142" s="204">
        <v>117</v>
      </c>
      <c r="G142" s="204"/>
      <c r="H142" s="205">
        <v>0.2</v>
      </c>
      <c r="I142" s="30"/>
    </row>
    <row r="143" spans="1:9" ht="12.75">
      <c r="A143" s="297"/>
      <c r="B143" s="5" t="s">
        <v>151</v>
      </c>
      <c r="C143" s="63" t="s">
        <v>458</v>
      </c>
      <c r="D143" s="204">
        <v>81</v>
      </c>
      <c r="E143" s="204">
        <v>81</v>
      </c>
      <c r="F143" s="204"/>
      <c r="G143" s="204"/>
      <c r="H143" s="205">
        <v>3.2</v>
      </c>
      <c r="I143" s="30"/>
    </row>
    <row r="144" spans="1:9" ht="12.75">
      <c r="A144" s="297"/>
      <c r="B144" s="5" t="s">
        <v>158</v>
      </c>
      <c r="C144" s="63" t="s">
        <v>457</v>
      </c>
      <c r="D144" s="204">
        <v>276</v>
      </c>
      <c r="E144" s="204">
        <v>276</v>
      </c>
      <c r="F144" s="204">
        <v>238</v>
      </c>
      <c r="G144" s="204">
        <v>0</v>
      </c>
      <c r="H144" s="205">
        <v>1.2</v>
      </c>
      <c r="I144" s="30"/>
    </row>
    <row r="145" spans="1:9" ht="12.75">
      <c r="A145" s="297"/>
      <c r="B145" s="5"/>
      <c r="C145" s="63" t="s">
        <v>392</v>
      </c>
      <c r="D145" s="204">
        <v>100</v>
      </c>
      <c r="E145" s="204">
        <v>13</v>
      </c>
      <c r="F145" s="204">
        <v>10</v>
      </c>
      <c r="G145" s="204">
        <v>0</v>
      </c>
      <c r="H145" s="205"/>
      <c r="I145" s="30"/>
    </row>
    <row r="146" spans="1:9" ht="12.75">
      <c r="A146" s="297"/>
      <c r="B146" s="5"/>
      <c r="C146" s="63" t="s">
        <v>569</v>
      </c>
      <c r="D146" s="204">
        <v>1000</v>
      </c>
      <c r="E146" s="204">
        <v>40</v>
      </c>
      <c r="F146" s="204">
        <v>40</v>
      </c>
      <c r="G146" s="204">
        <v>0</v>
      </c>
      <c r="H146" s="205">
        <v>4.5</v>
      </c>
      <c r="I146" s="30"/>
    </row>
    <row r="147" spans="1:9" ht="12.75">
      <c r="A147" s="297"/>
      <c r="B147" s="5"/>
      <c r="C147" s="63" t="s">
        <v>403</v>
      </c>
      <c r="D147" s="204">
        <v>500</v>
      </c>
      <c r="E147" s="204">
        <v>77</v>
      </c>
      <c r="F147" s="204">
        <v>74</v>
      </c>
      <c r="G147" s="204">
        <v>0</v>
      </c>
      <c r="H147" s="205">
        <v>2.5</v>
      </c>
      <c r="I147" s="30"/>
    </row>
    <row r="148" spans="1:9" ht="12.75">
      <c r="A148" s="297"/>
      <c r="B148" s="5" t="s">
        <v>196</v>
      </c>
      <c r="C148" s="63" t="s">
        <v>392</v>
      </c>
      <c r="D148" s="204">
        <v>100</v>
      </c>
      <c r="E148" s="204">
        <v>2</v>
      </c>
      <c r="F148" s="204">
        <v>2</v>
      </c>
      <c r="G148" s="204">
        <v>0</v>
      </c>
      <c r="H148" s="205">
        <v>0.7</v>
      </c>
      <c r="I148" s="30"/>
    </row>
    <row r="149" spans="1:9" ht="12.75">
      <c r="A149" s="297"/>
      <c r="B149" s="5"/>
      <c r="C149" s="63" t="s">
        <v>398</v>
      </c>
      <c r="D149" s="204">
        <v>294</v>
      </c>
      <c r="E149" s="204">
        <v>157</v>
      </c>
      <c r="F149" s="204">
        <v>157</v>
      </c>
      <c r="G149" s="204">
        <v>0</v>
      </c>
      <c r="H149" s="329">
        <v>1.9295154185022025</v>
      </c>
      <c r="I149" s="30"/>
    </row>
    <row r="150" spans="1:9" ht="12.75">
      <c r="A150" s="297"/>
      <c r="B150" s="5"/>
      <c r="C150" s="63" t="s">
        <v>401</v>
      </c>
      <c r="D150" s="204">
        <v>299</v>
      </c>
      <c r="E150" s="204">
        <v>148</v>
      </c>
      <c r="F150" s="204">
        <v>148</v>
      </c>
      <c r="G150" s="204">
        <v>0</v>
      </c>
      <c r="H150" s="205">
        <v>1</v>
      </c>
      <c r="I150" s="30"/>
    </row>
    <row r="151" spans="1:9" ht="12.75">
      <c r="A151" s="297"/>
      <c r="B151" s="5"/>
      <c r="C151" s="63" t="s">
        <v>458</v>
      </c>
      <c r="D151" s="204">
        <v>520</v>
      </c>
      <c r="E151" s="204">
        <v>40</v>
      </c>
      <c r="F151" s="204">
        <v>0</v>
      </c>
      <c r="G151" s="204">
        <v>40</v>
      </c>
      <c r="H151" s="205">
        <v>3.5</v>
      </c>
      <c r="I151" s="30"/>
    </row>
    <row r="152" spans="1:9" ht="12.75">
      <c r="A152" s="297"/>
      <c r="B152" s="5"/>
      <c r="C152" s="63" t="s">
        <v>423</v>
      </c>
      <c r="D152" s="204">
        <v>1250</v>
      </c>
      <c r="E152" s="204">
        <v>427</v>
      </c>
      <c r="F152" s="204">
        <v>0</v>
      </c>
      <c r="G152" s="204">
        <v>427</v>
      </c>
      <c r="H152" s="205">
        <v>4</v>
      </c>
      <c r="I152" s="30"/>
    </row>
    <row r="153" spans="1:9" ht="12.75">
      <c r="A153" s="297"/>
      <c r="B153" s="5"/>
      <c r="C153" s="63" t="s">
        <v>421</v>
      </c>
      <c r="D153" s="204">
        <v>554</v>
      </c>
      <c r="E153" s="204">
        <v>119</v>
      </c>
      <c r="F153" s="204">
        <v>0</v>
      </c>
      <c r="G153" s="204">
        <v>66</v>
      </c>
      <c r="H153" s="205">
        <v>4</v>
      </c>
      <c r="I153" s="30"/>
    </row>
    <row r="154" spans="1:9" ht="12.75">
      <c r="A154" s="297"/>
      <c r="B154" s="5" t="s">
        <v>187</v>
      </c>
      <c r="C154" s="63" t="s">
        <v>641</v>
      </c>
      <c r="D154" s="204">
        <v>750</v>
      </c>
      <c r="E154" s="204">
        <v>88</v>
      </c>
      <c r="F154" s="204">
        <v>88</v>
      </c>
      <c r="G154" s="204">
        <v>0</v>
      </c>
      <c r="H154" s="205">
        <v>0.7</v>
      </c>
      <c r="I154" s="30"/>
    </row>
    <row r="155" spans="1:9" ht="12.75">
      <c r="A155" s="297"/>
      <c r="B155" s="5"/>
      <c r="C155" s="63" t="s">
        <v>403</v>
      </c>
      <c r="D155" s="204">
        <v>27</v>
      </c>
      <c r="E155" s="204">
        <v>1</v>
      </c>
      <c r="F155" s="204">
        <v>1</v>
      </c>
      <c r="G155" s="204">
        <v>0</v>
      </c>
      <c r="H155" s="205" t="s">
        <v>698</v>
      </c>
      <c r="I155" s="30"/>
    </row>
    <row r="156" spans="1:9" ht="12.75">
      <c r="A156" s="297"/>
      <c r="B156" s="5"/>
      <c r="C156" s="63" t="s">
        <v>466</v>
      </c>
      <c r="D156" s="204">
        <v>320</v>
      </c>
      <c r="E156" s="204">
        <v>13</v>
      </c>
      <c r="F156" s="204">
        <v>13</v>
      </c>
      <c r="G156" s="204">
        <v>0</v>
      </c>
      <c r="H156" s="205">
        <v>0.6</v>
      </c>
      <c r="I156" s="30"/>
    </row>
    <row r="157" spans="1:9" ht="12.75">
      <c r="A157" s="297"/>
      <c r="B157" s="5"/>
      <c r="C157" s="63" t="s">
        <v>645</v>
      </c>
      <c r="D157" s="204">
        <v>120</v>
      </c>
      <c r="E157" s="204">
        <v>94</v>
      </c>
      <c r="F157" s="204">
        <v>80</v>
      </c>
      <c r="G157" s="204">
        <v>0</v>
      </c>
      <c r="H157" s="205">
        <v>1.1</v>
      </c>
      <c r="I157" s="30"/>
    </row>
    <row r="158" spans="1:9" ht="12.75">
      <c r="A158" s="285"/>
      <c r="B158" s="5" t="s">
        <v>87</v>
      </c>
      <c r="C158" s="63" t="s">
        <v>820</v>
      </c>
      <c r="D158" s="204">
        <v>283</v>
      </c>
      <c r="E158" s="204">
        <v>43</v>
      </c>
      <c r="F158" s="204">
        <v>43</v>
      </c>
      <c r="G158" s="204"/>
      <c r="H158" s="205">
        <v>1</v>
      </c>
      <c r="I158" s="30"/>
    </row>
    <row r="159" spans="1:9" ht="12.75">
      <c r="A159" s="285"/>
      <c r="B159" s="5"/>
      <c r="C159" s="63" t="s">
        <v>815</v>
      </c>
      <c r="D159" s="204">
        <v>6104</v>
      </c>
      <c r="E159" s="204">
        <v>3624</v>
      </c>
      <c r="F159" s="204">
        <v>4</v>
      </c>
      <c r="G159" s="204"/>
      <c r="H159" s="205">
        <v>1</v>
      </c>
      <c r="I159" s="30"/>
    </row>
    <row r="160" spans="1:9" ht="12.75">
      <c r="A160" s="285"/>
      <c r="B160" s="5"/>
      <c r="C160" s="63" t="s">
        <v>821</v>
      </c>
      <c r="D160" s="204">
        <v>1541</v>
      </c>
      <c r="E160" s="204">
        <v>104</v>
      </c>
      <c r="F160" s="204">
        <v>80</v>
      </c>
      <c r="G160" s="204">
        <v>24</v>
      </c>
      <c r="H160" s="205">
        <v>1.6</v>
      </c>
      <c r="I160" s="30"/>
    </row>
    <row r="161" spans="1:9" ht="12.75">
      <c r="A161" s="285"/>
      <c r="B161" s="5"/>
      <c r="C161" s="63" t="s">
        <v>822</v>
      </c>
      <c r="D161" s="204">
        <v>4</v>
      </c>
      <c r="E161" s="204">
        <v>4</v>
      </c>
      <c r="F161" s="204"/>
      <c r="G161" s="204">
        <v>4</v>
      </c>
      <c r="H161" s="205">
        <v>10</v>
      </c>
      <c r="I161" s="30"/>
    </row>
    <row r="162" spans="1:8" ht="12.75">
      <c r="A162" s="282" t="s">
        <v>336</v>
      </c>
      <c r="B162" s="2" t="s">
        <v>212</v>
      </c>
      <c r="C162" s="38"/>
      <c r="D162" s="112">
        <f>SUM(D163)</f>
        <v>280</v>
      </c>
      <c r="E162" s="112">
        <f>SUM(E163)</f>
        <v>214</v>
      </c>
      <c r="F162" s="112">
        <f>SUM(F163)</f>
        <v>214</v>
      </c>
      <c r="G162" s="112">
        <f>SUM(G163)</f>
        <v>0</v>
      </c>
      <c r="H162" s="154"/>
    </row>
    <row r="163" spans="1:8" ht="12.75">
      <c r="A163" s="286"/>
      <c r="B163" s="6" t="s">
        <v>196</v>
      </c>
      <c r="C163" s="102" t="s">
        <v>398</v>
      </c>
      <c r="D163" s="133">
        <v>280</v>
      </c>
      <c r="E163" s="133">
        <v>214</v>
      </c>
      <c r="F163" s="133">
        <v>214</v>
      </c>
      <c r="G163" s="133">
        <v>0</v>
      </c>
      <c r="H163" s="180">
        <v>1</v>
      </c>
    </row>
    <row r="164" spans="1:8" ht="12.75">
      <c r="A164" s="287" t="s">
        <v>337</v>
      </c>
      <c r="B164" s="4" t="s">
        <v>77</v>
      </c>
      <c r="C164" s="254"/>
      <c r="D164" s="126">
        <f>SUM(D165:D168)</f>
        <v>6426</v>
      </c>
      <c r="E164" s="126">
        <f>SUM(E165:E168)</f>
        <v>950</v>
      </c>
      <c r="F164" s="126">
        <f>SUM(F165:F168)</f>
        <v>78</v>
      </c>
      <c r="G164" s="126">
        <f>SUM(G165:G168)</f>
        <v>872</v>
      </c>
      <c r="H164" s="172"/>
    </row>
    <row r="165" spans="1:8" ht="12.75">
      <c r="A165" s="287"/>
      <c r="B165" s="5" t="s">
        <v>141</v>
      </c>
      <c r="C165" s="255" t="s">
        <v>458</v>
      </c>
      <c r="D165" s="204">
        <v>200</v>
      </c>
      <c r="E165" s="204">
        <v>4</v>
      </c>
      <c r="F165" s="204">
        <v>4</v>
      </c>
      <c r="G165" s="204"/>
      <c r="H165" s="174">
        <v>3.5</v>
      </c>
    </row>
    <row r="166" spans="1:8" ht="12.75">
      <c r="A166" s="287"/>
      <c r="B166" s="5" t="s">
        <v>196</v>
      </c>
      <c r="C166" s="63" t="s">
        <v>519</v>
      </c>
      <c r="D166" s="204">
        <v>894</v>
      </c>
      <c r="E166" s="204">
        <v>872</v>
      </c>
      <c r="F166" s="204">
        <v>0</v>
      </c>
      <c r="G166" s="204">
        <v>872</v>
      </c>
      <c r="H166" s="205">
        <v>1</v>
      </c>
    </row>
    <row r="167" spans="1:8" ht="12.75">
      <c r="A167" s="285"/>
      <c r="B167" s="5" t="s">
        <v>87</v>
      </c>
      <c r="C167" s="63" t="s">
        <v>814</v>
      </c>
      <c r="D167" s="204">
        <v>332</v>
      </c>
      <c r="E167" s="204">
        <v>63</v>
      </c>
      <c r="F167" s="204">
        <v>63</v>
      </c>
      <c r="G167" s="204"/>
      <c r="H167" s="205">
        <v>2</v>
      </c>
    </row>
    <row r="168" spans="1:8" ht="12.75">
      <c r="A168" s="290"/>
      <c r="B168" s="10"/>
      <c r="C168" s="221" t="s">
        <v>823</v>
      </c>
      <c r="D168" s="206">
        <v>5000</v>
      </c>
      <c r="E168" s="206">
        <v>11</v>
      </c>
      <c r="F168" s="206">
        <v>11</v>
      </c>
      <c r="G168" s="206"/>
      <c r="H168" s="179">
        <v>2.6</v>
      </c>
    </row>
    <row r="169" spans="1:8" ht="12.75">
      <c r="A169" s="282" t="s">
        <v>316</v>
      </c>
      <c r="B169" s="2" t="s">
        <v>63</v>
      </c>
      <c r="C169" s="251"/>
      <c r="D169" s="112">
        <f>SUM(D170:D184)</f>
        <v>5785</v>
      </c>
      <c r="E169" s="112">
        <f>SUM(E170:E184)</f>
        <v>3406</v>
      </c>
      <c r="F169" s="112">
        <f>SUM(F170:F184)</f>
        <v>3406</v>
      </c>
      <c r="G169" s="112">
        <f>SUM(G170:G184)</f>
        <v>0</v>
      </c>
      <c r="H169" s="154"/>
    </row>
    <row r="170" spans="1:8" ht="12.75">
      <c r="A170" s="285"/>
      <c r="B170" s="5" t="s">
        <v>141</v>
      </c>
      <c r="C170" s="63" t="s">
        <v>458</v>
      </c>
      <c r="D170" s="204">
        <v>48</v>
      </c>
      <c r="E170" s="204">
        <v>48</v>
      </c>
      <c r="F170" s="204">
        <v>48</v>
      </c>
      <c r="G170" s="204"/>
      <c r="H170" s="205">
        <v>0.7</v>
      </c>
    </row>
    <row r="171" spans="1:8" ht="12.75">
      <c r="A171" s="297"/>
      <c r="B171" s="5" t="s">
        <v>158</v>
      </c>
      <c r="C171" s="63" t="s">
        <v>398</v>
      </c>
      <c r="D171" s="204">
        <v>85</v>
      </c>
      <c r="E171" s="204">
        <v>85</v>
      </c>
      <c r="F171" s="204">
        <v>85</v>
      </c>
      <c r="G171" s="136">
        <v>0</v>
      </c>
      <c r="H171" s="184">
        <v>1</v>
      </c>
    </row>
    <row r="172" spans="1:8" ht="12.75">
      <c r="A172" s="297"/>
      <c r="B172" s="5" t="s">
        <v>187</v>
      </c>
      <c r="C172" s="63" t="s">
        <v>403</v>
      </c>
      <c r="D172" s="204">
        <v>680</v>
      </c>
      <c r="E172" s="204">
        <v>172</v>
      </c>
      <c r="F172" s="204">
        <v>172</v>
      </c>
      <c r="G172" s="136">
        <v>0</v>
      </c>
      <c r="H172" s="184">
        <v>1.5</v>
      </c>
    </row>
    <row r="173" spans="1:8" ht="12.75">
      <c r="A173" s="297"/>
      <c r="B173" s="5"/>
      <c r="C173" s="63" t="s">
        <v>425</v>
      </c>
      <c r="D173" s="204">
        <v>600</v>
      </c>
      <c r="E173" s="204">
        <v>96</v>
      </c>
      <c r="F173" s="204">
        <v>96</v>
      </c>
      <c r="G173" s="136">
        <v>0</v>
      </c>
      <c r="H173" s="184">
        <v>1.3</v>
      </c>
    </row>
    <row r="174" spans="1:8" ht="12.75">
      <c r="A174" s="297"/>
      <c r="B174" s="5"/>
      <c r="C174" s="63" t="s">
        <v>402</v>
      </c>
      <c r="D174" s="204">
        <v>1110</v>
      </c>
      <c r="E174" s="204">
        <v>237</v>
      </c>
      <c r="F174" s="204">
        <v>237</v>
      </c>
      <c r="G174" s="136">
        <v>0</v>
      </c>
      <c r="H174" s="184">
        <v>1.3</v>
      </c>
    </row>
    <row r="175" spans="1:8" ht="12.75">
      <c r="A175" s="285"/>
      <c r="B175" s="5" t="s">
        <v>87</v>
      </c>
      <c r="C175" s="63" t="s">
        <v>824</v>
      </c>
      <c r="D175" s="204">
        <v>30</v>
      </c>
      <c r="E175" s="204">
        <v>20</v>
      </c>
      <c r="F175" s="204">
        <v>20</v>
      </c>
      <c r="G175" s="204"/>
      <c r="H175" s="184">
        <v>1.4</v>
      </c>
    </row>
    <row r="176" spans="1:8" ht="12.75">
      <c r="A176" s="285"/>
      <c r="B176" s="5"/>
      <c r="C176" s="63" t="s">
        <v>825</v>
      </c>
      <c r="D176" s="204">
        <v>890</v>
      </c>
      <c r="E176" s="204">
        <v>890</v>
      </c>
      <c r="F176" s="204">
        <v>890</v>
      </c>
      <c r="G176" s="204"/>
      <c r="H176" s="184">
        <v>0.4</v>
      </c>
    </row>
    <row r="177" spans="1:8" ht="12.75">
      <c r="A177" s="285"/>
      <c r="B177" s="5"/>
      <c r="C177" s="63" t="s">
        <v>826</v>
      </c>
      <c r="D177" s="204">
        <v>800</v>
      </c>
      <c r="E177" s="204">
        <v>800</v>
      </c>
      <c r="F177" s="204">
        <v>800</v>
      </c>
      <c r="G177" s="204"/>
      <c r="H177" s="184">
        <v>0.5</v>
      </c>
    </row>
    <row r="178" spans="1:8" ht="12.75">
      <c r="A178" s="285"/>
      <c r="B178" s="5"/>
      <c r="C178" s="63" t="s">
        <v>811</v>
      </c>
      <c r="D178" s="204">
        <v>200</v>
      </c>
      <c r="E178" s="204">
        <v>197</v>
      </c>
      <c r="F178" s="204">
        <v>197</v>
      </c>
      <c r="G178" s="204"/>
      <c r="H178" s="184">
        <v>1.3</v>
      </c>
    </row>
    <row r="179" spans="1:8" ht="12.75">
      <c r="A179" s="285"/>
      <c r="B179" s="5"/>
      <c r="C179" s="63" t="s">
        <v>820</v>
      </c>
      <c r="D179" s="204">
        <v>354</v>
      </c>
      <c r="E179" s="204">
        <v>325</v>
      </c>
      <c r="F179" s="204">
        <v>325</v>
      </c>
      <c r="G179" s="204"/>
      <c r="H179" s="184">
        <v>1.5</v>
      </c>
    </row>
    <row r="180" spans="1:8" ht="12.75">
      <c r="A180" s="285"/>
      <c r="B180" s="5"/>
      <c r="C180" s="63" t="s">
        <v>815</v>
      </c>
      <c r="D180" s="204">
        <v>123</v>
      </c>
      <c r="E180" s="204">
        <v>94</v>
      </c>
      <c r="F180" s="204">
        <v>94</v>
      </c>
      <c r="G180" s="204"/>
      <c r="H180" s="184">
        <v>1.25</v>
      </c>
    </row>
    <row r="181" spans="1:8" ht="12.75">
      <c r="A181" s="285"/>
      <c r="B181" s="5"/>
      <c r="C181" s="63" t="s">
        <v>827</v>
      </c>
      <c r="D181" s="204">
        <v>150</v>
      </c>
      <c r="E181" s="204">
        <v>35</v>
      </c>
      <c r="F181" s="204">
        <v>35</v>
      </c>
      <c r="G181" s="204"/>
      <c r="H181" s="184">
        <v>2</v>
      </c>
    </row>
    <row r="182" spans="1:8" ht="12.75">
      <c r="A182" s="285"/>
      <c r="B182" s="5"/>
      <c r="C182" s="63" t="s">
        <v>828</v>
      </c>
      <c r="D182" s="204">
        <v>75</v>
      </c>
      <c r="E182" s="204">
        <v>47</v>
      </c>
      <c r="F182" s="204">
        <v>47</v>
      </c>
      <c r="G182" s="204"/>
      <c r="H182" s="184">
        <v>1.2</v>
      </c>
    </row>
    <row r="183" spans="1:8" ht="12.75">
      <c r="A183" s="285"/>
      <c r="B183" s="5"/>
      <c r="C183" s="63" t="s">
        <v>829</v>
      </c>
      <c r="D183" s="204">
        <v>570</v>
      </c>
      <c r="E183" s="204">
        <v>341</v>
      </c>
      <c r="F183" s="204">
        <v>341</v>
      </c>
      <c r="G183" s="204"/>
      <c r="H183" s="184">
        <v>1.2</v>
      </c>
    </row>
    <row r="184" spans="1:8" ht="12.75">
      <c r="A184" s="285"/>
      <c r="B184" s="5"/>
      <c r="C184" s="63" t="s">
        <v>830</v>
      </c>
      <c r="D184" s="204">
        <v>70</v>
      </c>
      <c r="E184" s="204">
        <v>19</v>
      </c>
      <c r="F184" s="204">
        <v>19</v>
      </c>
      <c r="G184" s="204"/>
      <c r="H184" s="184">
        <v>1.8</v>
      </c>
    </row>
    <row r="185" spans="1:8" ht="12.75">
      <c r="A185" s="282" t="s">
        <v>245</v>
      </c>
      <c r="B185" s="2" t="s">
        <v>40</v>
      </c>
      <c r="C185" s="251"/>
      <c r="D185" s="112">
        <f>SUM(D186:D201)</f>
        <v>7846</v>
      </c>
      <c r="E185" s="112">
        <f>SUM(E186:E201)</f>
        <v>3490</v>
      </c>
      <c r="F185" s="112">
        <f>SUM(F186:F201)</f>
        <v>3490</v>
      </c>
      <c r="G185" s="112">
        <f>SUM(G186:G201)</f>
        <v>0</v>
      </c>
      <c r="H185" s="154"/>
    </row>
    <row r="186" spans="1:8" ht="12.75">
      <c r="A186" s="287"/>
      <c r="B186" s="5" t="s">
        <v>141</v>
      </c>
      <c r="C186" s="63" t="s">
        <v>418</v>
      </c>
      <c r="D186" s="204">
        <v>150</v>
      </c>
      <c r="E186" s="204">
        <v>50</v>
      </c>
      <c r="F186" s="204">
        <v>50</v>
      </c>
      <c r="G186" s="204"/>
      <c r="H186" s="205">
        <v>0.5</v>
      </c>
    </row>
    <row r="187" spans="1:8" ht="12.75">
      <c r="A187" s="287"/>
      <c r="B187" s="5"/>
      <c r="C187" s="63" t="s">
        <v>421</v>
      </c>
      <c r="D187" s="204">
        <v>400</v>
      </c>
      <c r="E187" s="204">
        <v>18</v>
      </c>
      <c r="F187" s="204">
        <v>18</v>
      </c>
      <c r="G187" s="204"/>
      <c r="H187" s="205">
        <v>1.6</v>
      </c>
    </row>
    <row r="188" spans="1:8" ht="12.75">
      <c r="A188" s="287"/>
      <c r="B188" s="5" t="s">
        <v>158</v>
      </c>
      <c r="C188" s="63" t="s">
        <v>588</v>
      </c>
      <c r="D188" s="204">
        <v>13</v>
      </c>
      <c r="E188" s="204">
        <v>13</v>
      </c>
      <c r="F188" s="204">
        <v>13</v>
      </c>
      <c r="G188" s="136">
        <v>0</v>
      </c>
      <c r="H188" s="205">
        <v>3.7</v>
      </c>
    </row>
    <row r="189" spans="1:8" ht="12.75">
      <c r="A189" s="287"/>
      <c r="B189" s="5"/>
      <c r="C189" s="63" t="s">
        <v>407</v>
      </c>
      <c r="D189" s="204">
        <v>104</v>
      </c>
      <c r="E189" s="204">
        <v>104</v>
      </c>
      <c r="F189" s="204">
        <v>104</v>
      </c>
      <c r="G189" s="136">
        <v>0</v>
      </c>
      <c r="H189" s="205">
        <v>1</v>
      </c>
    </row>
    <row r="190" spans="1:8" ht="12.75">
      <c r="A190" s="287"/>
      <c r="B190" s="5" t="s">
        <v>196</v>
      </c>
      <c r="C190" s="63" t="s">
        <v>398</v>
      </c>
      <c r="D190" s="204">
        <v>730</v>
      </c>
      <c r="E190" s="204">
        <v>50</v>
      </c>
      <c r="F190" s="204">
        <v>50</v>
      </c>
      <c r="G190" s="136">
        <v>0</v>
      </c>
      <c r="H190" s="205" t="s">
        <v>635</v>
      </c>
    </row>
    <row r="191" spans="1:8" ht="12.75">
      <c r="A191" s="287"/>
      <c r="B191" s="5" t="s">
        <v>187</v>
      </c>
      <c r="C191" s="63" t="s">
        <v>699</v>
      </c>
      <c r="D191" s="204">
        <v>45</v>
      </c>
      <c r="E191" s="204">
        <v>1</v>
      </c>
      <c r="F191" s="204">
        <v>1</v>
      </c>
      <c r="G191" s="136">
        <v>0</v>
      </c>
      <c r="H191" s="205" t="s">
        <v>700</v>
      </c>
    </row>
    <row r="192" spans="1:8" ht="12.75">
      <c r="A192" s="287"/>
      <c r="B192" s="5"/>
      <c r="C192" s="63" t="s">
        <v>634</v>
      </c>
      <c r="D192" s="204">
        <v>230</v>
      </c>
      <c r="E192" s="204">
        <v>109</v>
      </c>
      <c r="F192" s="204">
        <v>109</v>
      </c>
      <c r="G192" s="136">
        <v>0</v>
      </c>
      <c r="H192" s="205">
        <v>0</v>
      </c>
    </row>
    <row r="193" spans="1:8" ht="12.75">
      <c r="A193" s="287"/>
      <c r="B193" s="5"/>
      <c r="C193" s="63" t="s">
        <v>403</v>
      </c>
      <c r="D193" s="204">
        <v>400</v>
      </c>
      <c r="E193" s="204">
        <v>7</v>
      </c>
      <c r="F193" s="204">
        <v>7</v>
      </c>
      <c r="G193" s="136">
        <v>0</v>
      </c>
      <c r="H193" s="205">
        <v>1.3</v>
      </c>
    </row>
    <row r="194" spans="1:8" ht="12.75">
      <c r="A194" s="287"/>
      <c r="B194" s="5"/>
      <c r="C194" s="63" t="s">
        <v>539</v>
      </c>
      <c r="D194" s="204">
        <v>380</v>
      </c>
      <c r="E194" s="204">
        <v>146</v>
      </c>
      <c r="F194" s="204">
        <v>146</v>
      </c>
      <c r="G194" s="136">
        <v>0</v>
      </c>
      <c r="H194" s="205">
        <v>1</v>
      </c>
    </row>
    <row r="195" spans="1:8" ht="12.75">
      <c r="A195" s="285"/>
      <c r="B195" s="5" t="s">
        <v>87</v>
      </c>
      <c r="C195" s="63" t="s">
        <v>825</v>
      </c>
      <c r="D195" s="204">
        <v>780</v>
      </c>
      <c r="E195" s="204">
        <v>780</v>
      </c>
      <c r="F195" s="204">
        <v>780</v>
      </c>
      <c r="G195" s="204"/>
      <c r="H195" s="205">
        <v>0.4</v>
      </c>
    </row>
    <row r="196" spans="1:8" ht="12.75">
      <c r="A196" s="290"/>
      <c r="B196" s="10"/>
      <c r="C196" s="221" t="s">
        <v>831</v>
      </c>
      <c r="D196" s="206">
        <v>600</v>
      </c>
      <c r="E196" s="206">
        <v>425</v>
      </c>
      <c r="F196" s="206">
        <v>425</v>
      </c>
      <c r="G196" s="206"/>
      <c r="H196" s="179">
        <v>0.2</v>
      </c>
    </row>
    <row r="197" spans="1:8" ht="12.75">
      <c r="A197" s="290"/>
      <c r="B197" s="10"/>
      <c r="C197" s="221" t="s">
        <v>826</v>
      </c>
      <c r="D197" s="206">
        <v>350</v>
      </c>
      <c r="E197" s="206">
        <v>176</v>
      </c>
      <c r="F197" s="206">
        <v>176</v>
      </c>
      <c r="G197" s="206"/>
      <c r="H197" s="179">
        <v>0.2</v>
      </c>
    </row>
    <row r="198" spans="1:8" ht="12.75">
      <c r="A198" s="290"/>
      <c r="B198" s="10"/>
      <c r="C198" s="221" t="s">
        <v>812</v>
      </c>
      <c r="D198" s="206">
        <v>1500</v>
      </c>
      <c r="E198" s="206">
        <v>1410</v>
      </c>
      <c r="F198" s="206">
        <v>1410</v>
      </c>
      <c r="G198" s="206"/>
      <c r="H198" s="179">
        <v>0.75</v>
      </c>
    </row>
    <row r="199" spans="1:8" ht="12.75">
      <c r="A199" s="290"/>
      <c r="B199" s="10"/>
      <c r="C199" s="221" t="s">
        <v>832</v>
      </c>
      <c r="D199" s="206">
        <v>78</v>
      </c>
      <c r="E199" s="206">
        <v>55</v>
      </c>
      <c r="F199" s="206">
        <v>55</v>
      </c>
      <c r="G199" s="206"/>
      <c r="H199" s="179">
        <v>0.15</v>
      </c>
    </row>
    <row r="200" spans="1:8" ht="12.75">
      <c r="A200" s="290"/>
      <c r="B200" s="10"/>
      <c r="C200" s="221" t="s">
        <v>823</v>
      </c>
      <c r="D200" s="206">
        <v>586</v>
      </c>
      <c r="E200" s="206">
        <v>3</v>
      </c>
      <c r="F200" s="206">
        <v>3</v>
      </c>
      <c r="G200" s="206"/>
      <c r="H200" s="179">
        <v>1.8</v>
      </c>
    </row>
    <row r="201" spans="1:8" ht="12.75">
      <c r="A201" s="290"/>
      <c r="B201" s="10"/>
      <c r="C201" s="221" t="s">
        <v>833</v>
      </c>
      <c r="D201" s="206">
        <v>1500</v>
      </c>
      <c r="E201" s="206">
        <v>143</v>
      </c>
      <c r="F201" s="206">
        <v>143</v>
      </c>
      <c r="G201" s="206"/>
      <c r="H201" s="179">
        <v>1.5</v>
      </c>
    </row>
    <row r="202" spans="1:8" ht="12.75" customHeight="1">
      <c r="A202" s="302" t="s">
        <v>338</v>
      </c>
      <c r="B202" s="29" t="s">
        <v>92</v>
      </c>
      <c r="C202" s="41"/>
      <c r="D202" s="128">
        <f>SUM(D203:D209)</f>
        <v>3913</v>
      </c>
      <c r="E202" s="128">
        <f>SUM(E203:E209)</f>
        <v>1596</v>
      </c>
      <c r="F202" s="128">
        <f>SUM(F203:F209)</f>
        <v>693</v>
      </c>
      <c r="G202" s="128">
        <f>SUM(G203:G209)</f>
        <v>4</v>
      </c>
      <c r="H202" s="175"/>
    </row>
    <row r="203" spans="1:8" ht="12.75" customHeight="1">
      <c r="A203" s="290"/>
      <c r="B203" s="5" t="s">
        <v>141</v>
      </c>
      <c r="C203" s="63" t="s">
        <v>489</v>
      </c>
      <c r="D203" s="204">
        <v>390</v>
      </c>
      <c r="E203" s="204">
        <v>4</v>
      </c>
      <c r="F203" s="204"/>
      <c r="G203" s="204">
        <v>4</v>
      </c>
      <c r="H203" s="205">
        <v>4.9</v>
      </c>
    </row>
    <row r="204" spans="1:8" ht="12.75" customHeight="1">
      <c r="A204" s="290"/>
      <c r="B204" s="5"/>
      <c r="C204" s="63" t="s">
        <v>418</v>
      </c>
      <c r="D204" s="204">
        <v>830</v>
      </c>
      <c r="E204" s="204">
        <v>592</v>
      </c>
      <c r="F204" s="204">
        <v>592</v>
      </c>
      <c r="G204" s="204"/>
      <c r="H204" s="205">
        <v>0.7</v>
      </c>
    </row>
    <row r="205" spans="1:8" ht="12.75" customHeight="1">
      <c r="A205" s="290"/>
      <c r="B205" s="5" t="s">
        <v>196</v>
      </c>
      <c r="C205" s="63" t="s">
        <v>536</v>
      </c>
      <c r="D205" s="204">
        <v>400</v>
      </c>
      <c r="E205" s="204">
        <v>57</v>
      </c>
      <c r="F205" s="204">
        <v>0</v>
      </c>
      <c r="G205" s="204">
        <v>0</v>
      </c>
      <c r="H205" s="205">
        <v>0.5</v>
      </c>
    </row>
    <row r="206" spans="1:8" ht="12.75" customHeight="1">
      <c r="A206" s="290"/>
      <c r="B206" s="5"/>
      <c r="C206" s="63" t="s">
        <v>478</v>
      </c>
      <c r="D206" s="204">
        <v>173</v>
      </c>
      <c r="E206" s="204">
        <v>51</v>
      </c>
      <c r="F206" s="204">
        <v>51</v>
      </c>
      <c r="G206" s="204">
        <v>0</v>
      </c>
      <c r="H206" s="205">
        <v>0.5</v>
      </c>
    </row>
    <row r="207" spans="1:8" ht="12.75" customHeight="1">
      <c r="A207" s="285"/>
      <c r="B207" s="5" t="s">
        <v>187</v>
      </c>
      <c r="C207" s="63" t="s">
        <v>702</v>
      </c>
      <c r="D207" s="204">
        <v>740</v>
      </c>
      <c r="E207" s="204">
        <v>428</v>
      </c>
      <c r="F207" s="204">
        <v>0</v>
      </c>
      <c r="G207" s="204">
        <v>0</v>
      </c>
      <c r="H207" s="205">
        <v>0.45</v>
      </c>
    </row>
    <row r="208" spans="1:8" ht="12.75" customHeight="1">
      <c r="A208" s="290"/>
      <c r="B208" s="5"/>
      <c r="C208" s="221" t="s">
        <v>558</v>
      </c>
      <c r="D208" s="206">
        <v>1170</v>
      </c>
      <c r="E208" s="206">
        <v>304</v>
      </c>
      <c r="F208" s="206">
        <v>50</v>
      </c>
      <c r="G208" s="206">
        <v>0</v>
      </c>
      <c r="H208" s="179">
        <v>0.7</v>
      </c>
    </row>
    <row r="209" spans="1:8" ht="12.75" customHeight="1">
      <c r="A209" s="286"/>
      <c r="B209" s="6"/>
      <c r="C209" s="102" t="s">
        <v>613</v>
      </c>
      <c r="D209" s="131">
        <v>210</v>
      </c>
      <c r="E209" s="131">
        <v>160</v>
      </c>
      <c r="F209" s="131">
        <v>0</v>
      </c>
      <c r="G209" s="131">
        <v>0</v>
      </c>
      <c r="H209" s="178">
        <v>0</v>
      </c>
    </row>
    <row r="210" spans="1:8" ht="12.75" customHeight="1">
      <c r="A210" s="282" t="s">
        <v>256</v>
      </c>
      <c r="B210" s="2" t="s">
        <v>162</v>
      </c>
      <c r="C210" s="38"/>
      <c r="D210" s="118">
        <f>SUM(D211:D212)</f>
        <v>679</v>
      </c>
      <c r="E210" s="118">
        <f>SUM(E211:E212)</f>
        <v>587</v>
      </c>
      <c r="F210" s="118">
        <f>SUM(F211:F212)</f>
        <v>88</v>
      </c>
      <c r="G210" s="118">
        <f>SUM(G211:G212)</f>
        <v>0</v>
      </c>
      <c r="H210" s="167"/>
    </row>
    <row r="211" spans="1:8" ht="12.75" customHeight="1">
      <c r="A211" s="290"/>
      <c r="B211" s="10" t="s">
        <v>187</v>
      </c>
      <c r="C211" s="221" t="s">
        <v>634</v>
      </c>
      <c r="D211" s="206">
        <v>95</v>
      </c>
      <c r="E211" s="206">
        <v>48</v>
      </c>
      <c r="F211" s="206">
        <v>48</v>
      </c>
      <c r="G211" s="206">
        <v>0</v>
      </c>
      <c r="H211" s="179">
        <v>0.4</v>
      </c>
    </row>
    <row r="212" spans="1:8" ht="12.75" customHeight="1">
      <c r="A212" s="286"/>
      <c r="B212" s="6"/>
      <c r="C212" s="102" t="s">
        <v>599</v>
      </c>
      <c r="D212" s="131">
        <v>584</v>
      </c>
      <c r="E212" s="131">
        <v>539</v>
      </c>
      <c r="F212" s="131">
        <v>40</v>
      </c>
      <c r="G212" s="131">
        <v>0</v>
      </c>
      <c r="H212" s="178">
        <v>0.5</v>
      </c>
    </row>
    <row r="213" spans="1:8" ht="12.75" customHeight="1">
      <c r="A213" s="282" t="s">
        <v>257</v>
      </c>
      <c r="B213" s="2" t="s">
        <v>41</v>
      </c>
      <c r="C213" s="251"/>
      <c r="D213" s="112">
        <f>SUM(D214:D246)</f>
        <v>23307</v>
      </c>
      <c r="E213" s="112">
        <f>SUM(E214:E246)</f>
        <v>10248</v>
      </c>
      <c r="F213" s="112">
        <f>SUM(F214:F246)</f>
        <v>5033</v>
      </c>
      <c r="G213" s="112">
        <f>SUM(G214:G246)</f>
        <v>138</v>
      </c>
      <c r="H213" s="154"/>
    </row>
    <row r="214" spans="1:8" ht="12.75" customHeight="1">
      <c r="A214" s="287"/>
      <c r="B214" s="5" t="s">
        <v>141</v>
      </c>
      <c r="C214" s="63" t="s">
        <v>490</v>
      </c>
      <c r="D214" s="204">
        <v>750</v>
      </c>
      <c r="E214" s="204">
        <v>176</v>
      </c>
      <c r="F214" s="204">
        <v>176</v>
      </c>
      <c r="G214" s="204"/>
      <c r="H214" s="205">
        <v>1.8</v>
      </c>
    </row>
    <row r="215" spans="1:8" ht="12.75" customHeight="1">
      <c r="A215" s="287"/>
      <c r="B215" s="5"/>
      <c r="C215" s="63" t="s">
        <v>421</v>
      </c>
      <c r="D215" s="204">
        <v>800</v>
      </c>
      <c r="E215" s="204">
        <v>15</v>
      </c>
      <c r="F215" s="204">
        <v>15</v>
      </c>
      <c r="G215" s="204"/>
      <c r="H215" s="205">
        <v>2</v>
      </c>
    </row>
    <row r="216" spans="1:8" ht="12.75" customHeight="1">
      <c r="A216" s="287"/>
      <c r="B216" s="5"/>
      <c r="C216" s="63" t="s">
        <v>468</v>
      </c>
      <c r="D216" s="204">
        <v>1634</v>
      </c>
      <c r="E216" s="204">
        <v>450</v>
      </c>
      <c r="F216" s="204">
        <v>191</v>
      </c>
      <c r="G216" s="204"/>
      <c r="H216" s="205">
        <v>2.9</v>
      </c>
    </row>
    <row r="217" spans="1:8" ht="12.75" customHeight="1">
      <c r="A217" s="297"/>
      <c r="B217" s="5" t="s">
        <v>151</v>
      </c>
      <c r="C217" s="63" t="s">
        <v>534</v>
      </c>
      <c r="D217" s="204">
        <v>2383</v>
      </c>
      <c r="E217" s="204">
        <v>2383</v>
      </c>
      <c r="F217" s="204"/>
      <c r="G217" s="204"/>
      <c r="H217" s="205">
        <v>0.25</v>
      </c>
    </row>
    <row r="218" spans="1:8" ht="12.75" customHeight="1">
      <c r="A218" s="297"/>
      <c r="B218" s="5"/>
      <c r="C218" s="63" t="s">
        <v>567</v>
      </c>
      <c r="D218" s="204">
        <v>12</v>
      </c>
      <c r="E218" s="204">
        <v>12</v>
      </c>
      <c r="F218" s="204"/>
      <c r="G218" s="204"/>
      <c r="H218" s="205">
        <v>2.2</v>
      </c>
    </row>
    <row r="219" spans="1:8" ht="12.75" customHeight="1">
      <c r="A219" s="297"/>
      <c r="B219" s="5"/>
      <c r="C219" s="63" t="s">
        <v>456</v>
      </c>
      <c r="D219" s="204">
        <v>300</v>
      </c>
      <c r="E219" s="204">
        <v>300</v>
      </c>
      <c r="F219" s="204"/>
      <c r="G219" s="204"/>
      <c r="H219" s="205">
        <v>0.6</v>
      </c>
    </row>
    <row r="220" spans="1:8" ht="12.75" customHeight="1">
      <c r="A220" s="297"/>
      <c r="B220" s="5" t="s">
        <v>158</v>
      </c>
      <c r="C220" s="63" t="s">
        <v>590</v>
      </c>
      <c r="D220" s="204">
        <v>78</v>
      </c>
      <c r="E220" s="204">
        <v>78</v>
      </c>
      <c r="F220" s="204">
        <v>32</v>
      </c>
      <c r="G220" s="204">
        <v>40</v>
      </c>
      <c r="H220" s="205" t="s">
        <v>591</v>
      </c>
    </row>
    <row r="221" spans="1:8" ht="12.75" customHeight="1">
      <c r="A221" s="297"/>
      <c r="B221" s="5"/>
      <c r="C221" s="63" t="s">
        <v>592</v>
      </c>
      <c r="D221" s="204">
        <v>26</v>
      </c>
      <c r="E221" s="204">
        <v>26</v>
      </c>
      <c r="F221" s="204">
        <v>26</v>
      </c>
      <c r="G221" s="204">
        <v>0</v>
      </c>
      <c r="H221" s="205">
        <v>1.8</v>
      </c>
    </row>
    <row r="222" spans="1:8" ht="12.75" customHeight="1">
      <c r="A222" s="297"/>
      <c r="B222" s="5"/>
      <c r="C222" s="63" t="s">
        <v>534</v>
      </c>
      <c r="D222" s="204">
        <v>1180</v>
      </c>
      <c r="E222" s="204">
        <v>1180</v>
      </c>
      <c r="F222" s="204">
        <v>1180</v>
      </c>
      <c r="G222" s="204">
        <v>0</v>
      </c>
      <c r="H222" s="205">
        <v>0.3</v>
      </c>
    </row>
    <row r="223" spans="1:8" ht="12.75" customHeight="1">
      <c r="A223" s="297"/>
      <c r="B223" s="5"/>
      <c r="C223" s="63" t="s">
        <v>468</v>
      </c>
      <c r="D223" s="204">
        <v>69</v>
      </c>
      <c r="E223" s="204">
        <v>68</v>
      </c>
      <c r="F223" s="204">
        <v>68</v>
      </c>
      <c r="G223" s="204">
        <v>0</v>
      </c>
      <c r="H223" s="205" t="s">
        <v>593</v>
      </c>
    </row>
    <row r="224" spans="1:8" ht="12.75" customHeight="1">
      <c r="A224" s="297"/>
      <c r="B224" s="26"/>
      <c r="C224" s="63" t="s">
        <v>403</v>
      </c>
      <c r="D224" s="204">
        <v>98</v>
      </c>
      <c r="E224" s="204">
        <v>98</v>
      </c>
      <c r="F224" s="204">
        <v>0</v>
      </c>
      <c r="G224" s="204">
        <v>98</v>
      </c>
      <c r="H224" s="205">
        <v>2.4</v>
      </c>
    </row>
    <row r="225" spans="1:8" ht="12.75" customHeight="1">
      <c r="A225" s="297"/>
      <c r="B225" s="26"/>
      <c r="C225" s="63" t="s">
        <v>545</v>
      </c>
      <c r="D225" s="204">
        <v>35</v>
      </c>
      <c r="E225" s="204">
        <v>35</v>
      </c>
      <c r="F225" s="204">
        <v>35</v>
      </c>
      <c r="G225" s="204">
        <v>0</v>
      </c>
      <c r="H225" s="205">
        <v>1</v>
      </c>
    </row>
    <row r="226" spans="1:8" ht="12.75" customHeight="1">
      <c r="A226" s="297"/>
      <c r="B226" s="26"/>
      <c r="C226" s="63" t="s">
        <v>422</v>
      </c>
      <c r="D226" s="204">
        <v>0</v>
      </c>
      <c r="E226" s="204">
        <v>0</v>
      </c>
      <c r="F226" s="204">
        <v>0</v>
      </c>
      <c r="G226" s="204">
        <v>0</v>
      </c>
      <c r="H226" s="205">
        <v>1.5</v>
      </c>
    </row>
    <row r="227" spans="1:8" ht="12.75" customHeight="1">
      <c r="A227" s="297"/>
      <c r="B227" s="26"/>
      <c r="C227" s="63" t="s">
        <v>546</v>
      </c>
      <c r="D227" s="204">
        <v>268</v>
      </c>
      <c r="E227" s="204">
        <v>268</v>
      </c>
      <c r="F227" s="204">
        <v>248</v>
      </c>
      <c r="G227" s="204">
        <v>0</v>
      </c>
      <c r="H227" s="205">
        <v>0.5</v>
      </c>
    </row>
    <row r="228" spans="1:8" ht="12.75" customHeight="1">
      <c r="A228" s="297"/>
      <c r="B228" s="26"/>
      <c r="C228" s="63" t="s">
        <v>594</v>
      </c>
      <c r="D228" s="204">
        <v>0</v>
      </c>
      <c r="E228" s="204">
        <v>0</v>
      </c>
      <c r="F228" s="204">
        <v>0</v>
      </c>
      <c r="G228" s="204">
        <v>0</v>
      </c>
      <c r="H228" s="205">
        <v>0.8</v>
      </c>
    </row>
    <row r="229" spans="1:8" ht="12.75" customHeight="1">
      <c r="A229" s="297"/>
      <c r="B229" s="26"/>
      <c r="C229" s="63" t="s">
        <v>595</v>
      </c>
      <c r="D229" s="204">
        <v>90</v>
      </c>
      <c r="E229" s="204">
        <v>78</v>
      </c>
      <c r="F229" s="204">
        <v>78</v>
      </c>
      <c r="G229" s="204">
        <v>0</v>
      </c>
      <c r="H229" s="205">
        <v>0.6</v>
      </c>
    </row>
    <row r="230" spans="1:8" ht="12.75" customHeight="1">
      <c r="A230" s="297"/>
      <c r="B230" s="26"/>
      <c r="C230" s="63" t="s">
        <v>589</v>
      </c>
      <c r="D230" s="204">
        <v>50</v>
      </c>
      <c r="E230" s="204">
        <v>49</v>
      </c>
      <c r="F230" s="204">
        <v>45</v>
      </c>
      <c r="G230" s="204">
        <v>0</v>
      </c>
      <c r="H230" s="205">
        <v>0.7</v>
      </c>
    </row>
    <row r="231" spans="1:8" ht="12.75" customHeight="1">
      <c r="A231" s="297"/>
      <c r="B231" s="5" t="s">
        <v>196</v>
      </c>
      <c r="C231" s="63" t="s">
        <v>399</v>
      </c>
      <c r="D231" s="204">
        <v>1020</v>
      </c>
      <c r="E231" s="204">
        <v>825</v>
      </c>
      <c r="F231" s="204">
        <v>0</v>
      </c>
      <c r="G231" s="204">
        <v>0</v>
      </c>
      <c r="H231" s="205">
        <v>0.4</v>
      </c>
    </row>
    <row r="232" spans="1:8" ht="12.75" customHeight="1">
      <c r="A232" s="297"/>
      <c r="B232" s="5"/>
      <c r="C232" s="63" t="s">
        <v>393</v>
      </c>
      <c r="D232" s="204">
        <v>500</v>
      </c>
      <c r="E232" s="204">
        <v>406</v>
      </c>
      <c r="F232" s="204">
        <v>0</v>
      </c>
      <c r="G232" s="204">
        <v>0</v>
      </c>
      <c r="H232" s="205">
        <v>0.5</v>
      </c>
    </row>
    <row r="233" spans="1:8" ht="12.75" customHeight="1">
      <c r="A233" s="297"/>
      <c r="B233" s="5"/>
      <c r="C233" s="63" t="s">
        <v>634</v>
      </c>
      <c r="D233" s="204">
        <v>500</v>
      </c>
      <c r="E233" s="204">
        <v>229</v>
      </c>
      <c r="F233" s="204">
        <v>229</v>
      </c>
      <c r="G233" s="204">
        <v>0</v>
      </c>
      <c r="H233" s="205">
        <v>2</v>
      </c>
    </row>
    <row r="234" spans="1:8" ht="12.75" customHeight="1">
      <c r="A234" s="297"/>
      <c r="B234" s="5"/>
      <c r="C234" s="63" t="s">
        <v>418</v>
      </c>
      <c r="D234" s="204">
        <v>581</v>
      </c>
      <c r="E234" s="204">
        <v>383</v>
      </c>
      <c r="F234" s="204">
        <v>147</v>
      </c>
      <c r="G234" s="204">
        <v>0</v>
      </c>
      <c r="H234" s="205">
        <v>1</v>
      </c>
    </row>
    <row r="235" spans="1:8" ht="12.75" customHeight="1">
      <c r="A235" s="297"/>
      <c r="B235" s="5"/>
      <c r="C235" s="63" t="s">
        <v>397</v>
      </c>
      <c r="D235" s="204">
        <v>25</v>
      </c>
      <c r="E235" s="204">
        <v>25</v>
      </c>
      <c r="F235" s="204">
        <v>0</v>
      </c>
      <c r="G235" s="204">
        <v>0</v>
      </c>
      <c r="H235" s="205">
        <v>0.5</v>
      </c>
    </row>
    <row r="236" spans="1:8" ht="12.75" customHeight="1">
      <c r="A236" s="297"/>
      <c r="B236" s="5"/>
      <c r="C236" s="63" t="s">
        <v>434</v>
      </c>
      <c r="D236" s="204">
        <v>442</v>
      </c>
      <c r="E236" s="204">
        <v>392</v>
      </c>
      <c r="F236" s="204">
        <v>0</v>
      </c>
      <c r="G236" s="204">
        <v>0</v>
      </c>
      <c r="H236" s="205">
        <v>0.65</v>
      </c>
    </row>
    <row r="237" spans="1:8" ht="12.75" customHeight="1">
      <c r="A237" s="297"/>
      <c r="B237" s="5"/>
      <c r="C237" s="63" t="s">
        <v>426</v>
      </c>
      <c r="D237" s="204">
        <v>60</v>
      </c>
      <c r="E237" s="204">
        <v>51</v>
      </c>
      <c r="F237" s="204">
        <v>51</v>
      </c>
      <c r="G237" s="204">
        <v>0</v>
      </c>
      <c r="H237" s="205">
        <v>2.5</v>
      </c>
    </row>
    <row r="238" spans="1:8" ht="12.75" customHeight="1">
      <c r="A238" s="297"/>
      <c r="B238" s="5"/>
      <c r="C238" s="63" t="s">
        <v>556</v>
      </c>
      <c r="D238" s="204">
        <v>92</v>
      </c>
      <c r="E238" s="204">
        <v>92</v>
      </c>
      <c r="F238" s="204">
        <v>92</v>
      </c>
      <c r="G238" s="204">
        <v>0</v>
      </c>
      <c r="H238" s="205">
        <v>1</v>
      </c>
    </row>
    <row r="239" spans="1:8" ht="12.75" customHeight="1">
      <c r="A239" s="297"/>
      <c r="B239" s="5"/>
      <c r="C239" s="63" t="s">
        <v>455</v>
      </c>
      <c r="D239" s="204">
        <v>255</v>
      </c>
      <c r="E239" s="204">
        <v>209</v>
      </c>
      <c r="F239" s="204">
        <v>0</v>
      </c>
      <c r="G239" s="204">
        <v>0</v>
      </c>
      <c r="H239" s="205" t="s">
        <v>701</v>
      </c>
    </row>
    <row r="240" spans="1:8" ht="12.75" customHeight="1">
      <c r="A240" s="297"/>
      <c r="B240" s="5" t="s">
        <v>187</v>
      </c>
      <c r="C240" s="63" t="s">
        <v>466</v>
      </c>
      <c r="D240" s="204">
        <v>300</v>
      </c>
      <c r="E240" s="204">
        <v>180</v>
      </c>
      <c r="F240" s="204">
        <v>180</v>
      </c>
      <c r="G240" s="204">
        <v>0</v>
      </c>
      <c r="H240" s="205">
        <v>0.4</v>
      </c>
    </row>
    <row r="241" spans="1:8" ht="12.75" customHeight="1">
      <c r="A241" s="297"/>
      <c r="B241" s="5"/>
      <c r="C241" s="63" t="s">
        <v>539</v>
      </c>
      <c r="D241" s="204">
        <v>420</v>
      </c>
      <c r="E241" s="204">
        <v>93</v>
      </c>
      <c r="F241" s="204">
        <v>93</v>
      </c>
      <c r="G241" s="204">
        <v>0</v>
      </c>
      <c r="H241" s="205">
        <v>1.6</v>
      </c>
    </row>
    <row r="242" spans="1:8" ht="12.75" customHeight="1">
      <c r="A242" s="297"/>
      <c r="B242" s="5"/>
      <c r="C242" s="63" t="s">
        <v>402</v>
      </c>
      <c r="D242" s="204">
        <v>200</v>
      </c>
      <c r="E242" s="204">
        <v>62</v>
      </c>
      <c r="F242" s="204">
        <v>62</v>
      </c>
      <c r="G242" s="204">
        <v>0</v>
      </c>
      <c r="H242" s="205">
        <v>1</v>
      </c>
    </row>
    <row r="243" spans="1:8" ht="12.75" customHeight="1">
      <c r="A243" s="285"/>
      <c r="B243" s="5" t="s">
        <v>87</v>
      </c>
      <c r="C243" s="63" t="s">
        <v>831</v>
      </c>
      <c r="D243" s="204">
        <v>5000</v>
      </c>
      <c r="E243" s="204">
        <v>883</v>
      </c>
      <c r="F243" s="204">
        <v>883</v>
      </c>
      <c r="G243" s="204"/>
      <c r="H243" s="205">
        <v>0.7</v>
      </c>
    </row>
    <row r="244" spans="1:8" ht="12.75" customHeight="1">
      <c r="A244" s="285"/>
      <c r="B244" s="5"/>
      <c r="C244" s="63" t="s">
        <v>812</v>
      </c>
      <c r="D244" s="204">
        <v>200</v>
      </c>
      <c r="E244" s="204">
        <v>168</v>
      </c>
      <c r="F244" s="204">
        <v>168</v>
      </c>
      <c r="G244" s="204"/>
      <c r="H244" s="205">
        <v>1.1</v>
      </c>
    </row>
    <row r="245" spans="1:8" ht="12.75" customHeight="1">
      <c r="A245" s="285"/>
      <c r="B245" s="5"/>
      <c r="C245" s="63" t="s">
        <v>820</v>
      </c>
      <c r="D245" s="204">
        <v>5123</v>
      </c>
      <c r="E245" s="204">
        <v>921</v>
      </c>
      <c r="F245" s="204">
        <v>921</v>
      </c>
      <c r="G245" s="204"/>
      <c r="H245" s="205">
        <v>1.3</v>
      </c>
    </row>
    <row r="246" spans="1:8" ht="12.75" customHeight="1">
      <c r="A246" s="285"/>
      <c r="B246" s="5"/>
      <c r="C246" s="63" t="s">
        <v>828</v>
      </c>
      <c r="D246" s="204">
        <v>816</v>
      </c>
      <c r="E246" s="204">
        <v>113</v>
      </c>
      <c r="F246" s="204">
        <v>113</v>
      </c>
      <c r="G246" s="204"/>
      <c r="H246" s="205">
        <v>0.4</v>
      </c>
    </row>
    <row r="247" spans="1:8" ht="12.75" customHeight="1">
      <c r="A247" s="302" t="s">
        <v>304</v>
      </c>
      <c r="B247" s="29" t="s">
        <v>91</v>
      </c>
      <c r="C247" s="41"/>
      <c r="D247" s="128">
        <f>SUM(D248:D266)</f>
        <v>8263</v>
      </c>
      <c r="E247" s="128">
        <f>SUM(E248:E266)</f>
        <v>4627</v>
      </c>
      <c r="F247" s="128">
        <f>SUM(F248:F266)</f>
        <v>2053</v>
      </c>
      <c r="G247" s="128">
        <f>SUM(G248:G266)</f>
        <v>0</v>
      </c>
      <c r="H247" s="175"/>
    </row>
    <row r="248" spans="1:8" ht="12.75" customHeight="1">
      <c r="A248" s="297"/>
      <c r="B248" s="5" t="s">
        <v>141</v>
      </c>
      <c r="C248" s="63" t="s">
        <v>451</v>
      </c>
      <c r="D248" s="204">
        <v>1080</v>
      </c>
      <c r="E248" s="204">
        <v>453</v>
      </c>
      <c r="F248" s="204">
        <v>453</v>
      </c>
      <c r="G248" s="204"/>
      <c r="H248" s="205">
        <v>0.2</v>
      </c>
    </row>
    <row r="249" spans="1:8" ht="12.75" customHeight="1">
      <c r="A249" s="297"/>
      <c r="B249" s="5"/>
      <c r="C249" s="63" t="s">
        <v>397</v>
      </c>
      <c r="D249" s="204">
        <v>450</v>
      </c>
      <c r="E249" s="204">
        <v>66</v>
      </c>
      <c r="F249" s="204">
        <v>66</v>
      </c>
      <c r="G249" s="204"/>
      <c r="H249" s="205">
        <v>1.1</v>
      </c>
    </row>
    <row r="250" spans="1:8" ht="12.75" customHeight="1">
      <c r="A250" s="297"/>
      <c r="B250" s="5"/>
      <c r="C250" s="63" t="s">
        <v>466</v>
      </c>
      <c r="D250" s="204">
        <v>30</v>
      </c>
      <c r="E250" s="204">
        <v>22</v>
      </c>
      <c r="F250" s="204"/>
      <c r="G250" s="204"/>
      <c r="H250" s="205">
        <v>0.9</v>
      </c>
    </row>
    <row r="251" spans="1:8" ht="12.75" customHeight="1">
      <c r="A251" s="297"/>
      <c r="B251" s="5"/>
      <c r="C251" s="63" t="s">
        <v>392</v>
      </c>
      <c r="D251" s="204">
        <v>120</v>
      </c>
      <c r="E251" s="204">
        <v>60</v>
      </c>
      <c r="F251" s="204">
        <v>60</v>
      </c>
      <c r="G251" s="204"/>
      <c r="H251" s="205" t="s">
        <v>491</v>
      </c>
    </row>
    <row r="252" spans="1:8" ht="12.75" customHeight="1">
      <c r="A252" s="297"/>
      <c r="B252" s="5"/>
      <c r="C252" s="63" t="s">
        <v>418</v>
      </c>
      <c r="D252" s="204">
        <v>2</v>
      </c>
      <c r="E252" s="204">
        <v>2</v>
      </c>
      <c r="F252" s="204">
        <v>2</v>
      </c>
      <c r="G252" s="204"/>
      <c r="H252" s="205">
        <v>0.4</v>
      </c>
    </row>
    <row r="253" spans="1:8" ht="12.75" customHeight="1">
      <c r="A253" s="297"/>
      <c r="B253" s="5" t="s">
        <v>151</v>
      </c>
      <c r="C253" s="63" t="s">
        <v>568</v>
      </c>
      <c r="D253" s="204">
        <v>63</v>
      </c>
      <c r="E253" s="204">
        <v>63</v>
      </c>
      <c r="F253" s="204"/>
      <c r="G253" s="204"/>
      <c r="H253" s="205">
        <v>0.1</v>
      </c>
    </row>
    <row r="254" spans="1:8" ht="12.75" customHeight="1">
      <c r="A254" s="284"/>
      <c r="B254" s="7"/>
      <c r="C254" s="42" t="s">
        <v>534</v>
      </c>
      <c r="D254" s="207">
        <v>16</v>
      </c>
      <c r="E254" s="207">
        <v>16</v>
      </c>
      <c r="F254" s="207"/>
      <c r="G254" s="207"/>
      <c r="H254" s="176">
        <v>0.2</v>
      </c>
    </row>
    <row r="255" spans="1:8" ht="12.75" customHeight="1">
      <c r="A255" s="284"/>
      <c r="B255" s="7" t="s">
        <v>158</v>
      </c>
      <c r="C255" s="42" t="s">
        <v>589</v>
      </c>
      <c r="D255" s="207">
        <v>5</v>
      </c>
      <c r="E255" s="207">
        <v>5</v>
      </c>
      <c r="F255" s="207">
        <v>5</v>
      </c>
      <c r="G255" s="207">
        <v>0</v>
      </c>
      <c r="H255" s="176">
        <v>0.5</v>
      </c>
    </row>
    <row r="256" spans="1:8" ht="12.75" customHeight="1">
      <c r="A256" s="284"/>
      <c r="B256" s="7" t="s">
        <v>196</v>
      </c>
      <c r="C256" s="42" t="s">
        <v>404</v>
      </c>
      <c r="D256" s="207">
        <v>60</v>
      </c>
      <c r="E256" s="207">
        <v>37</v>
      </c>
      <c r="F256" s="207">
        <v>0</v>
      </c>
      <c r="G256" s="207">
        <v>0</v>
      </c>
      <c r="H256" s="176">
        <v>0.5</v>
      </c>
    </row>
    <row r="257" spans="1:8" ht="12.75" customHeight="1">
      <c r="A257" s="284"/>
      <c r="B257" s="5" t="s">
        <v>187</v>
      </c>
      <c r="C257" s="42" t="s">
        <v>404</v>
      </c>
      <c r="D257" s="207">
        <v>320</v>
      </c>
      <c r="E257" s="207">
        <v>142</v>
      </c>
      <c r="F257" s="207">
        <v>142</v>
      </c>
      <c r="G257" s="207">
        <v>0</v>
      </c>
      <c r="H257" s="176">
        <v>0.6</v>
      </c>
    </row>
    <row r="258" spans="1:8" ht="12.75" customHeight="1">
      <c r="A258" s="284"/>
      <c r="B258" s="7"/>
      <c r="C258" s="42" t="s">
        <v>550</v>
      </c>
      <c r="D258" s="207">
        <v>185</v>
      </c>
      <c r="E258" s="207">
        <v>149</v>
      </c>
      <c r="F258" s="207">
        <v>0</v>
      </c>
      <c r="G258" s="207">
        <v>0</v>
      </c>
      <c r="H258" s="176">
        <v>0.17</v>
      </c>
    </row>
    <row r="259" spans="1:8" ht="12.75" customHeight="1">
      <c r="A259" s="284"/>
      <c r="B259" s="7"/>
      <c r="C259" s="42" t="s">
        <v>703</v>
      </c>
      <c r="D259" s="207">
        <v>192</v>
      </c>
      <c r="E259" s="207">
        <v>97</v>
      </c>
      <c r="F259" s="207">
        <v>0</v>
      </c>
      <c r="G259" s="207">
        <v>0</v>
      </c>
      <c r="H259" s="176">
        <v>0.4</v>
      </c>
    </row>
    <row r="260" spans="1:8" ht="12.75" customHeight="1">
      <c r="A260" s="284"/>
      <c r="B260" s="31"/>
      <c r="C260" s="42" t="s">
        <v>434</v>
      </c>
      <c r="D260" s="207">
        <v>3712</v>
      </c>
      <c r="E260" s="207">
        <v>2190</v>
      </c>
      <c r="F260" s="207">
        <v>0</v>
      </c>
      <c r="G260" s="207">
        <v>0</v>
      </c>
      <c r="H260" s="176">
        <v>0.12</v>
      </c>
    </row>
    <row r="261" spans="1:8" ht="12.75" customHeight="1">
      <c r="A261" s="284"/>
      <c r="B261" s="5" t="s">
        <v>87</v>
      </c>
      <c r="C261" s="42" t="s">
        <v>831</v>
      </c>
      <c r="D261" s="207">
        <v>60</v>
      </c>
      <c r="E261" s="207">
        <v>3</v>
      </c>
      <c r="F261" s="207">
        <v>3</v>
      </c>
      <c r="G261" s="207"/>
      <c r="H261" s="176">
        <v>1.5</v>
      </c>
    </row>
    <row r="262" spans="1:8" ht="12.75" customHeight="1">
      <c r="A262" s="284"/>
      <c r="B262" s="7"/>
      <c r="C262" s="42" t="s">
        <v>651</v>
      </c>
      <c r="D262" s="207">
        <v>68</v>
      </c>
      <c r="E262" s="207">
        <v>30</v>
      </c>
      <c r="F262" s="207">
        <v>30</v>
      </c>
      <c r="G262" s="207"/>
      <c r="H262" s="176">
        <v>0.6</v>
      </c>
    </row>
    <row r="263" spans="1:8" ht="12.75" customHeight="1">
      <c r="A263" s="284"/>
      <c r="B263" s="7"/>
      <c r="C263" s="42" t="s">
        <v>825</v>
      </c>
      <c r="D263" s="207">
        <v>1080</v>
      </c>
      <c r="E263" s="207">
        <v>1080</v>
      </c>
      <c r="F263" s="207">
        <v>1080</v>
      </c>
      <c r="G263" s="207"/>
      <c r="H263" s="176">
        <v>0.4</v>
      </c>
    </row>
    <row r="264" spans="1:8" ht="12.75" customHeight="1">
      <c r="A264" s="284"/>
      <c r="B264" s="7"/>
      <c r="C264" s="42" t="s">
        <v>826</v>
      </c>
      <c r="D264" s="207">
        <v>600</v>
      </c>
      <c r="E264" s="207">
        <v>95</v>
      </c>
      <c r="F264" s="207">
        <v>95</v>
      </c>
      <c r="G264" s="207"/>
      <c r="H264" s="176">
        <v>0.2</v>
      </c>
    </row>
    <row r="265" spans="1:8" ht="12.75" customHeight="1">
      <c r="A265" s="284"/>
      <c r="B265" s="7"/>
      <c r="C265" s="42" t="s">
        <v>820</v>
      </c>
      <c r="D265" s="207">
        <v>200</v>
      </c>
      <c r="E265" s="207">
        <v>108</v>
      </c>
      <c r="F265" s="207">
        <v>108</v>
      </c>
      <c r="G265" s="207"/>
      <c r="H265" s="176">
        <v>2</v>
      </c>
    </row>
    <row r="266" spans="1:8" ht="12.75" customHeight="1">
      <c r="A266" s="284"/>
      <c r="B266" s="7"/>
      <c r="C266" s="42" t="s">
        <v>844</v>
      </c>
      <c r="D266" s="207">
        <v>20</v>
      </c>
      <c r="E266" s="207">
        <v>9</v>
      </c>
      <c r="F266" s="207">
        <v>9</v>
      </c>
      <c r="G266" s="207"/>
      <c r="H266" s="176">
        <v>0.4</v>
      </c>
    </row>
    <row r="267" spans="1:8" ht="12.75" customHeight="1">
      <c r="A267" s="282">
        <v>18</v>
      </c>
      <c r="B267" s="2" t="s">
        <v>292</v>
      </c>
      <c r="C267" s="38"/>
      <c r="D267" s="118">
        <f>D268</f>
        <v>100</v>
      </c>
      <c r="E267" s="118">
        <f>E268</f>
        <v>2</v>
      </c>
      <c r="F267" s="118">
        <f>F268</f>
        <v>2</v>
      </c>
      <c r="G267" s="118">
        <f>G268</f>
        <v>0</v>
      </c>
      <c r="H267" s="167"/>
    </row>
    <row r="268" spans="1:8" ht="12.75" customHeight="1">
      <c r="A268" s="283"/>
      <c r="B268" s="6" t="s">
        <v>141</v>
      </c>
      <c r="C268" s="102" t="s">
        <v>392</v>
      </c>
      <c r="D268" s="131">
        <v>100</v>
      </c>
      <c r="E268" s="131">
        <v>2</v>
      </c>
      <c r="F268" s="131">
        <v>2</v>
      </c>
      <c r="G268" s="131"/>
      <c r="H268" s="178" t="s">
        <v>492</v>
      </c>
    </row>
    <row r="269" spans="1:8" ht="12.75" customHeight="1">
      <c r="A269" s="282" t="s">
        <v>339</v>
      </c>
      <c r="B269" s="2" t="s">
        <v>42</v>
      </c>
      <c r="C269" s="251"/>
      <c r="D269" s="112">
        <f>SUM(D270:D323)</f>
        <v>16787</v>
      </c>
      <c r="E269" s="112">
        <f>SUM(E270:E323)</f>
        <v>10950</v>
      </c>
      <c r="F269" s="112">
        <f>SUM(F270:F323)</f>
        <v>5536</v>
      </c>
      <c r="G269" s="112">
        <f>SUM(G270:G323)</f>
        <v>2806</v>
      </c>
      <c r="H269" s="154"/>
    </row>
    <row r="270" spans="1:8" ht="12.75" customHeight="1">
      <c r="A270" s="287"/>
      <c r="B270" s="5" t="s">
        <v>141</v>
      </c>
      <c r="C270" s="63" t="s">
        <v>409</v>
      </c>
      <c r="D270" s="136">
        <v>1020</v>
      </c>
      <c r="E270" s="136">
        <v>900</v>
      </c>
      <c r="F270" s="136"/>
      <c r="G270" s="136">
        <v>900</v>
      </c>
      <c r="H270" s="184">
        <v>4.1</v>
      </c>
    </row>
    <row r="271" spans="1:8" ht="12.75" customHeight="1">
      <c r="A271" s="287"/>
      <c r="B271" s="5"/>
      <c r="C271" s="63" t="s">
        <v>410</v>
      </c>
      <c r="D271" s="136">
        <v>355</v>
      </c>
      <c r="E271" s="136">
        <v>256</v>
      </c>
      <c r="F271" s="136"/>
      <c r="G271" s="136">
        <v>256</v>
      </c>
      <c r="H271" s="184">
        <v>3</v>
      </c>
    </row>
    <row r="272" spans="1:8" ht="12.75" customHeight="1">
      <c r="A272" s="287"/>
      <c r="B272" s="5"/>
      <c r="C272" s="63" t="s">
        <v>413</v>
      </c>
      <c r="D272" s="136">
        <v>350</v>
      </c>
      <c r="E272" s="136">
        <v>340</v>
      </c>
      <c r="F272" s="136"/>
      <c r="G272" s="136"/>
      <c r="H272" s="184">
        <v>4.2</v>
      </c>
    </row>
    <row r="273" spans="1:8" ht="12.75" customHeight="1">
      <c r="A273" s="287"/>
      <c r="B273" s="5"/>
      <c r="C273" s="63" t="s">
        <v>415</v>
      </c>
      <c r="D273" s="136">
        <v>169</v>
      </c>
      <c r="E273" s="136">
        <v>160</v>
      </c>
      <c r="F273" s="136"/>
      <c r="G273" s="136"/>
      <c r="H273" s="184">
        <v>3</v>
      </c>
    </row>
    <row r="274" spans="1:8" ht="12.75" customHeight="1">
      <c r="A274" s="287"/>
      <c r="B274" s="5"/>
      <c r="C274" s="63" t="s">
        <v>401</v>
      </c>
      <c r="D274" s="136">
        <v>100</v>
      </c>
      <c r="E274" s="136">
        <v>10</v>
      </c>
      <c r="F274" s="136">
        <v>10</v>
      </c>
      <c r="G274" s="136"/>
      <c r="H274" s="184">
        <v>4</v>
      </c>
    </row>
    <row r="275" spans="1:8" ht="12.75" customHeight="1">
      <c r="A275" s="287"/>
      <c r="B275" s="5"/>
      <c r="C275" s="63" t="s">
        <v>396</v>
      </c>
      <c r="D275" s="136">
        <v>200</v>
      </c>
      <c r="E275" s="136">
        <v>42</v>
      </c>
      <c r="F275" s="136">
        <v>42</v>
      </c>
      <c r="G275" s="136"/>
      <c r="H275" s="184" t="s">
        <v>493</v>
      </c>
    </row>
    <row r="276" spans="1:8" ht="12.75" customHeight="1">
      <c r="A276" s="287"/>
      <c r="B276" s="5"/>
      <c r="C276" s="63" t="s">
        <v>479</v>
      </c>
      <c r="D276" s="136">
        <v>20</v>
      </c>
      <c r="E276" s="136">
        <v>3</v>
      </c>
      <c r="F276" s="136">
        <v>3</v>
      </c>
      <c r="G276" s="136"/>
      <c r="H276" s="184">
        <v>0.2</v>
      </c>
    </row>
    <row r="277" spans="1:8" ht="12.75" customHeight="1">
      <c r="A277" s="287"/>
      <c r="B277" s="5" t="s">
        <v>151</v>
      </c>
      <c r="C277" s="63" t="s">
        <v>568</v>
      </c>
      <c r="D277" s="136">
        <v>222</v>
      </c>
      <c r="E277" s="136">
        <v>222</v>
      </c>
      <c r="F277" s="136"/>
      <c r="G277" s="136"/>
      <c r="H277" s="184">
        <v>0.4</v>
      </c>
    </row>
    <row r="278" spans="1:8" ht="12.75" customHeight="1">
      <c r="A278" s="287"/>
      <c r="B278" s="5"/>
      <c r="C278" s="63" t="s">
        <v>413</v>
      </c>
      <c r="D278" s="136">
        <v>17</v>
      </c>
      <c r="E278" s="136">
        <v>17</v>
      </c>
      <c r="F278" s="136"/>
      <c r="G278" s="136"/>
      <c r="H278" s="184">
        <v>2.2</v>
      </c>
    </row>
    <row r="279" spans="1:8" ht="12.75" customHeight="1">
      <c r="A279" s="287"/>
      <c r="B279" s="5"/>
      <c r="C279" s="63" t="s">
        <v>458</v>
      </c>
      <c r="D279" s="136">
        <v>17</v>
      </c>
      <c r="E279" s="136">
        <v>17</v>
      </c>
      <c r="F279" s="136"/>
      <c r="G279" s="136"/>
      <c r="H279" s="184">
        <v>3.2</v>
      </c>
    </row>
    <row r="280" spans="1:8" ht="12.75" customHeight="1">
      <c r="A280" s="287"/>
      <c r="B280" s="5"/>
      <c r="C280" s="63" t="s">
        <v>462</v>
      </c>
      <c r="D280" s="136">
        <v>2</v>
      </c>
      <c r="E280" s="136">
        <v>2</v>
      </c>
      <c r="F280" s="136">
        <v>2</v>
      </c>
      <c r="G280" s="136"/>
      <c r="H280" s="184">
        <v>3.2</v>
      </c>
    </row>
    <row r="281" spans="1:8" ht="12.75" customHeight="1">
      <c r="A281" s="287"/>
      <c r="B281" s="5" t="s">
        <v>158</v>
      </c>
      <c r="C281" s="63" t="s">
        <v>456</v>
      </c>
      <c r="D281" s="136">
        <v>304</v>
      </c>
      <c r="E281" s="136">
        <v>304</v>
      </c>
      <c r="F281" s="136">
        <v>301</v>
      </c>
      <c r="G281" s="136">
        <v>0</v>
      </c>
      <c r="H281" s="184">
        <v>0.5</v>
      </c>
    </row>
    <row r="282" spans="1:8" ht="12.75" customHeight="1">
      <c r="A282" s="287"/>
      <c r="B282" s="5"/>
      <c r="C282" s="63" t="s">
        <v>396</v>
      </c>
      <c r="D282" s="136">
        <v>320</v>
      </c>
      <c r="E282" s="136">
        <v>320</v>
      </c>
      <c r="F282" s="136">
        <v>308</v>
      </c>
      <c r="G282" s="136">
        <v>0</v>
      </c>
      <c r="H282" s="184">
        <v>1.5</v>
      </c>
    </row>
    <row r="283" spans="1:8" ht="12.75" customHeight="1">
      <c r="A283" s="287"/>
      <c r="B283" s="5"/>
      <c r="C283" s="63" t="s">
        <v>412</v>
      </c>
      <c r="D283" s="136">
        <v>420</v>
      </c>
      <c r="E283" s="136">
        <v>420</v>
      </c>
      <c r="F283" s="136">
        <v>414</v>
      </c>
      <c r="G283" s="136">
        <v>0</v>
      </c>
      <c r="H283" s="184" t="s">
        <v>596</v>
      </c>
    </row>
    <row r="284" spans="1:8" ht="12.75" customHeight="1">
      <c r="A284" s="287"/>
      <c r="B284" s="5"/>
      <c r="C284" s="63" t="s">
        <v>518</v>
      </c>
      <c r="D284" s="136">
        <v>270</v>
      </c>
      <c r="E284" s="136">
        <v>270</v>
      </c>
      <c r="F284" s="136">
        <v>0</v>
      </c>
      <c r="G284" s="136">
        <v>265</v>
      </c>
      <c r="H284" s="184">
        <v>3</v>
      </c>
    </row>
    <row r="285" spans="1:8" ht="12.75" customHeight="1">
      <c r="A285" s="287"/>
      <c r="B285" s="5"/>
      <c r="C285" s="63" t="s">
        <v>535</v>
      </c>
      <c r="D285" s="136">
        <v>68</v>
      </c>
      <c r="E285" s="136">
        <v>68</v>
      </c>
      <c r="F285" s="136">
        <v>68</v>
      </c>
      <c r="G285" s="136">
        <v>0</v>
      </c>
      <c r="H285" s="184">
        <v>1.6</v>
      </c>
    </row>
    <row r="286" spans="1:8" ht="12.75" customHeight="1">
      <c r="A286" s="287"/>
      <c r="B286" s="22"/>
      <c r="C286" s="63" t="s">
        <v>398</v>
      </c>
      <c r="D286" s="136">
        <v>10</v>
      </c>
      <c r="E286" s="136">
        <v>10</v>
      </c>
      <c r="F286" s="136">
        <v>10</v>
      </c>
      <c r="G286" s="136">
        <v>0</v>
      </c>
      <c r="H286" s="184">
        <v>3</v>
      </c>
    </row>
    <row r="287" spans="1:8" ht="12.75" customHeight="1">
      <c r="A287" s="287"/>
      <c r="B287" s="5" t="s">
        <v>196</v>
      </c>
      <c r="C287" s="63" t="s">
        <v>456</v>
      </c>
      <c r="D287" s="136">
        <v>84</v>
      </c>
      <c r="E287" s="136">
        <v>35</v>
      </c>
      <c r="F287" s="136">
        <v>0</v>
      </c>
      <c r="G287" s="136">
        <v>0</v>
      </c>
      <c r="H287" s="184" t="s">
        <v>628</v>
      </c>
    </row>
    <row r="288" spans="1:8" ht="12.75" customHeight="1">
      <c r="A288" s="287"/>
      <c r="B288" s="5"/>
      <c r="C288" s="63" t="s">
        <v>590</v>
      </c>
      <c r="D288" s="136">
        <v>408</v>
      </c>
      <c r="E288" s="136">
        <v>382</v>
      </c>
      <c r="F288" s="136">
        <v>0</v>
      </c>
      <c r="G288" s="136">
        <v>382</v>
      </c>
      <c r="H288" s="184">
        <v>0</v>
      </c>
    </row>
    <row r="289" spans="1:8" ht="12.75" customHeight="1">
      <c r="A289" s="287"/>
      <c r="B289" s="5"/>
      <c r="C289" s="63" t="s">
        <v>535</v>
      </c>
      <c r="D289" s="136">
        <v>288</v>
      </c>
      <c r="E289" s="136">
        <v>258</v>
      </c>
      <c r="F289" s="136">
        <v>0</v>
      </c>
      <c r="G289" s="136">
        <v>258</v>
      </c>
      <c r="H289" s="184" t="s">
        <v>629</v>
      </c>
    </row>
    <row r="290" spans="1:8" ht="12.75" customHeight="1">
      <c r="A290" s="287"/>
      <c r="B290" s="5"/>
      <c r="C290" s="63" t="s">
        <v>534</v>
      </c>
      <c r="D290" s="136">
        <v>100</v>
      </c>
      <c r="E290" s="136">
        <v>36</v>
      </c>
      <c r="F290" s="136">
        <v>36</v>
      </c>
      <c r="G290" s="136">
        <v>0</v>
      </c>
      <c r="H290" s="184">
        <v>3.6</v>
      </c>
    </row>
    <row r="291" spans="1:8" ht="12.75" customHeight="1">
      <c r="A291" s="287"/>
      <c r="B291" s="5"/>
      <c r="C291" s="63" t="s">
        <v>399</v>
      </c>
      <c r="D291" s="136">
        <v>28</v>
      </c>
      <c r="E291" s="136">
        <v>18</v>
      </c>
      <c r="F291" s="136">
        <v>18</v>
      </c>
      <c r="G291" s="136">
        <v>0</v>
      </c>
      <c r="H291" s="184">
        <v>0.15</v>
      </c>
    </row>
    <row r="292" spans="1:8" ht="12.75" customHeight="1">
      <c r="A292" s="287"/>
      <c r="B292" s="5"/>
      <c r="C292" s="63" t="s">
        <v>398</v>
      </c>
      <c r="D292" s="136">
        <v>395</v>
      </c>
      <c r="E292" s="136">
        <v>48</v>
      </c>
      <c r="F292" s="136">
        <v>0</v>
      </c>
      <c r="G292" s="136">
        <v>48</v>
      </c>
      <c r="H292" s="184">
        <v>1.8</v>
      </c>
    </row>
    <row r="293" spans="1:8" ht="12.75" customHeight="1">
      <c r="A293" s="287"/>
      <c r="B293" s="5"/>
      <c r="C293" s="63" t="s">
        <v>569</v>
      </c>
      <c r="D293" s="136">
        <v>287</v>
      </c>
      <c r="E293" s="136">
        <v>226</v>
      </c>
      <c r="F293" s="136">
        <v>127</v>
      </c>
      <c r="G293" s="136">
        <v>0</v>
      </c>
      <c r="H293" s="184">
        <v>0.5</v>
      </c>
    </row>
    <row r="294" spans="1:8" ht="12.75" customHeight="1">
      <c r="A294" s="287"/>
      <c r="B294" s="5"/>
      <c r="C294" s="63" t="s">
        <v>400</v>
      </c>
      <c r="D294" s="136">
        <v>28</v>
      </c>
      <c r="E294" s="136">
        <v>24</v>
      </c>
      <c r="F294" s="136">
        <v>8</v>
      </c>
      <c r="G294" s="136">
        <v>16</v>
      </c>
      <c r="H294" s="184">
        <v>1.2</v>
      </c>
    </row>
    <row r="295" spans="1:8" ht="12.75" customHeight="1">
      <c r="A295" s="287"/>
      <c r="B295" s="5"/>
      <c r="C295" s="63" t="s">
        <v>406</v>
      </c>
      <c r="D295" s="136">
        <v>48</v>
      </c>
      <c r="E295" s="136">
        <v>28</v>
      </c>
      <c r="F295" s="136">
        <v>0</v>
      </c>
      <c r="G295" s="136">
        <v>0</v>
      </c>
      <c r="H295" s="184">
        <v>1.54</v>
      </c>
    </row>
    <row r="296" spans="1:8" ht="12.75" customHeight="1">
      <c r="A296" s="287"/>
      <c r="B296" s="5"/>
      <c r="C296" s="63" t="s">
        <v>421</v>
      </c>
      <c r="D296" s="136">
        <v>1621</v>
      </c>
      <c r="E296" s="136">
        <v>1559</v>
      </c>
      <c r="F296" s="136">
        <v>64</v>
      </c>
      <c r="G296" s="136">
        <v>0</v>
      </c>
      <c r="H296" s="184">
        <v>2.5</v>
      </c>
    </row>
    <row r="297" spans="1:8" ht="12.75" customHeight="1">
      <c r="A297" s="287"/>
      <c r="B297" s="5"/>
      <c r="C297" s="63" t="s">
        <v>455</v>
      </c>
      <c r="D297" s="136">
        <v>95</v>
      </c>
      <c r="E297" s="136">
        <v>53</v>
      </c>
      <c r="F297" s="136">
        <v>0</v>
      </c>
      <c r="G297" s="136">
        <v>0</v>
      </c>
      <c r="H297" s="184">
        <v>2.6</v>
      </c>
    </row>
    <row r="298" spans="1:8" ht="12.75" customHeight="1">
      <c r="A298" s="287"/>
      <c r="B298" s="5" t="s">
        <v>187</v>
      </c>
      <c r="C298" s="63" t="s">
        <v>428</v>
      </c>
      <c r="D298" s="136">
        <v>35</v>
      </c>
      <c r="E298" s="136">
        <v>35</v>
      </c>
      <c r="F298" s="136">
        <v>35</v>
      </c>
      <c r="G298" s="136">
        <v>0</v>
      </c>
      <c r="H298" s="184">
        <v>0.5</v>
      </c>
    </row>
    <row r="299" spans="1:8" ht="12.75" customHeight="1">
      <c r="A299" s="287"/>
      <c r="B299" s="5"/>
      <c r="C299" s="63" t="s">
        <v>439</v>
      </c>
      <c r="D299" s="136">
        <v>240</v>
      </c>
      <c r="E299" s="136">
        <v>240</v>
      </c>
      <c r="F299" s="136">
        <v>240</v>
      </c>
      <c r="G299" s="136">
        <v>0</v>
      </c>
      <c r="H299" s="184">
        <v>0.4</v>
      </c>
    </row>
    <row r="300" spans="1:8" ht="12.75" customHeight="1">
      <c r="A300" s="287"/>
      <c r="B300" s="5"/>
      <c r="C300" s="63" t="s">
        <v>462</v>
      </c>
      <c r="D300" s="136">
        <v>215</v>
      </c>
      <c r="E300" s="136">
        <v>124</v>
      </c>
      <c r="F300" s="136">
        <v>124</v>
      </c>
      <c r="G300" s="136">
        <v>0</v>
      </c>
      <c r="H300" s="184" t="s">
        <v>704</v>
      </c>
    </row>
    <row r="301" spans="1:8" ht="12.75" customHeight="1">
      <c r="A301" s="287"/>
      <c r="B301" s="5"/>
      <c r="C301" s="63" t="s">
        <v>518</v>
      </c>
      <c r="D301" s="136">
        <v>196</v>
      </c>
      <c r="E301" s="136">
        <v>27</v>
      </c>
      <c r="F301" s="136">
        <v>22</v>
      </c>
      <c r="G301" s="136">
        <v>5</v>
      </c>
      <c r="H301" s="184">
        <v>2.3</v>
      </c>
    </row>
    <row r="302" spans="1:8" ht="12.75" customHeight="1">
      <c r="A302" s="287"/>
      <c r="B302" s="5"/>
      <c r="C302" s="63" t="s">
        <v>590</v>
      </c>
      <c r="D302" s="136">
        <v>250</v>
      </c>
      <c r="E302" s="136">
        <v>6</v>
      </c>
      <c r="F302" s="136">
        <v>6</v>
      </c>
      <c r="G302" s="136">
        <v>0</v>
      </c>
      <c r="H302" s="184" t="s">
        <v>705</v>
      </c>
    </row>
    <row r="303" spans="1:8" ht="12.75" customHeight="1">
      <c r="A303" s="287"/>
      <c r="B303" s="5"/>
      <c r="C303" s="63" t="s">
        <v>706</v>
      </c>
      <c r="D303" s="136">
        <v>148</v>
      </c>
      <c r="E303" s="136">
        <v>56</v>
      </c>
      <c r="F303" s="136">
        <v>56</v>
      </c>
      <c r="G303" s="136">
        <v>0</v>
      </c>
      <c r="H303" s="184" t="s">
        <v>707</v>
      </c>
    </row>
    <row r="304" spans="1:8" ht="12.75" customHeight="1">
      <c r="A304" s="287"/>
      <c r="B304" s="5"/>
      <c r="C304" s="63" t="s">
        <v>401</v>
      </c>
      <c r="D304" s="136">
        <v>340</v>
      </c>
      <c r="E304" s="136">
        <v>165</v>
      </c>
      <c r="F304" s="136">
        <v>165</v>
      </c>
      <c r="G304" s="136">
        <v>0</v>
      </c>
      <c r="H304" s="184">
        <v>3.2</v>
      </c>
    </row>
    <row r="305" spans="1:8" ht="12.75" customHeight="1">
      <c r="A305" s="287"/>
      <c r="B305" s="5"/>
      <c r="C305" s="63" t="s">
        <v>466</v>
      </c>
      <c r="D305" s="136">
        <v>67</v>
      </c>
      <c r="E305" s="136">
        <v>62</v>
      </c>
      <c r="F305" s="136">
        <v>62</v>
      </c>
      <c r="G305" s="136">
        <v>0</v>
      </c>
      <c r="H305" s="184" t="s">
        <v>708</v>
      </c>
    </row>
    <row r="306" spans="1:8" ht="12.75" customHeight="1">
      <c r="A306" s="287"/>
      <c r="B306" s="5"/>
      <c r="C306" s="63" t="s">
        <v>709</v>
      </c>
      <c r="D306" s="136">
        <v>410</v>
      </c>
      <c r="E306" s="136">
        <v>295</v>
      </c>
      <c r="F306" s="136">
        <v>179</v>
      </c>
      <c r="G306" s="136">
        <v>0</v>
      </c>
      <c r="H306" s="184" t="s">
        <v>710</v>
      </c>
    </row>
    <row r="307" spans="1:8" ht="12.75" customHeight="1">
      <c r="A307" s="287"/>
      <c r="B307" s="5"/>
      <c r="C307" s="63" t="s">
        <v>711</v>
      </c>
      <c r="D307" s="136">
        <v>480</v>
      </c>
      <c r="E307" s="136">
        <v>8</v>
      </c>
      <c r="F307" s="136">
        <v>8</v>
      </c>
      <c r="G307" s="136">
        <v>0</v>
      </c>
      <c r="H307" s="184">
        <v>1.8</v>
      </c>
    </row>
    <row r="308" spans="1:8" ht="12.75" customHeight="1">
      <c r="A308" s="287"/>
      <c r="B308" s="5"/>
      <c r="C308" s="63" t="s">
        <v>712</v>
      </c>
      <c r="D308" s="136">
        <v>540</v>
      </c>
      <c r="E308" s="136">
        <v>263</v>
      </c>
      <c r="F308" s="136">
        <v>263</v>
      </c>
      <c r="G308" s="136">
        <v>0</v>
      </c>
      <c r="H308" s="184">
        <v>0.6</v>
      </c>
    </row>
    <row r="309" spans="1:8" ht="12.75" customHeight="1">
      <c r="A309" s="287"/>
      <c r="B309" s="5"/>
      <c r="C309" s="63" t="s">
        <v>713</v>
      </c>
      <c r="D309" s="136">
        <v>380</v>
      </c>
      <c r="E309" s="136">
        <v>207</v>
      </c>
      <c r="F309" s="136">
        <v>207</v>
      </c>
      <c r="G309" s="136">
        <v>0</v>
      </c>
      <c r="H309" s="184">
        <v>0.8</v>
      </c>
    </row>
    <row r="310" spans="1:8" ht="12.75" customHeight="1">
      <c r="A310" s="285"/>
      <c r="B310" s="5" t="s">
        <v>87</v>
      </c>
      <c r="C310" s="63" t="s">
        <v>812</v>
      </c>
      <c r="D310" s="204">
        <v>200</v>
      </c>
      <c r="E310" s="204">
        <v>92</v>
      </c>
      <c r="F310" s="204">
        <v>92</v>
      </c>
      <c r="G310" s="204"/>
      <c r="H310" s="205">
        <v>0.5</v>
      </c>
    </row>
    <row r="311" spans="1:8" ht="12.75" customHeight="1">
      <c r="A311" s="285"/>
      <c r="B311" s="5"/>
      <c r="C311" s="63" t="s">
        <v>811</v>
      </c>
      <c r="D311" s="204">
        <v>653</v>
      </c>
      <c r="E311" s="204">
        <v>421</v>
      </c>
      <c r="F311" s="204">
        <v>421</v>
      </c>
      <c r="G311" s="204"/>
      <c r="H311" s="205">
        <v>2.1</v>
      </c>
    </row>
    <row r="312" spans="1:8" ht="12.75" customHeight="1">
      <c r="A312" s="285"/>
      <c r="B312" s="5"/>
      <c r="C312" s="63" t="s">
        <v>834</v>
      </c>
      <c r="D312" s="204">
        <v>30</v>
      </c>
      <c r="E312" s="204">
        <v>6</v>
      </c>
      <c r="F312" s="204">
        <v>6</v>
      </c>
      <c r="G312" s="204"/>
      <c r="H312" s="205">
        <v>1</v>
      </c>
    </row>
    <row r="313" spans="1:8" ht="12.75">
      <c r="A313" s="285"/>
      <c r="B313" s="5"/>
      <c r="C313" s="63" t="s">
        <v>835</v>
      </c>
      <c r="D313" s="204">
        <v>116</v>
      </c>
      <c r="E313" s="204">
        <v>38</v>
      </c>
      <c r="F313" s="204"/>
      <c r="G313" s="204">
        <v>38</v>
      </c>
      <c r="H313" s="205">
        <v>4</v>
      </c>
    </row>
    <row r="314" spans="1:8" ht="12.75">
      <c r="A314" s="285"/>
      <c r="B314" s="5"/>
      <c r="C314" s="63" t="s">
        <v>836</v>
      </c>
      <c r="D314" s="136">
        <v>240</v>
      </c>
      <c r="E314" s="136">
        <v>142</v>
      </c>
      <c r="F314" s="136">
        <v>142</v>
      </c>
      <c r="G314" s="136"/>
      <c r="H314" s="184">
        <v>0.4</v>
      </c>
    </row>
    <row r="315" spans="1:8" ht="12.75">
      <c r="A315" s="285"/>
      <c r="B315" s="5"/>
      <c r="C315" s="63" t="s">
        <v>837</v>
      </c>
      <c r="D315" s="204">
        <v>730</v>
      </c>
      <c r="E315" s="204">
        <v>489</v>
      </c>
      <c r="F315" s="204">
        <v>489</v>
      </c>
      <c r="G315" s="204"/>
      <c r="H315" s="205">
        <v>1</v>
      </c>
    </row>
    <row r="316" spans="1:8" ht="12.75">
      <c r="A316" s="285"/>
      <c r="B316" s="5"/>
      <c r="C316" s="63" t="s">
        <v>838</v>
      </c>
      <c r="D316" s="204">
        <v>250</v>
      </c>
      <c r="E316" s="204">
        <v>2</v>
      </c>
      <c r="F316" s="204">
        <v>2</v>
      </c>
      <c r="G316" s="204"/>
      <c r="H316" s="205">
        <v>3.5</v>
      </c>
    </row>
    <row r="317" spans="1:8" ht="12.75">
      <c r="A317" s="285"/>
      <c r="B317" s="5"/>
      <c r="C317" s="63" t="s">
        <v>839</v>
      </c>
      <c r="D317" s="204">
        <v>1155</v>
      </c>
      <c r="E317" s="204">
        <v>1064</v>
      </c>
      <c r="F317" s="204">
        <v>1064</v>
      </c>
      <c r="G317" s="204"/>
      <c r="H317" s="205">
        <v>4.5</v>
      </c>
    </row>
    <row r="318" spans="1:8" ht="12.75">
      <c r="A318" s="285"/>
      <c r="B318" s="5"/>
      <c r="C318" s="63" t="s">
        <v>839</v>
      </c>
      <c r="D318" s="204">
        <v>697</v>
      </c>
      <c r="E318" s="204">
        <v>556</v>
      </c>
      <c r="F318" s="204"/>
      <c r="G318" s="204">
        <v>556</v>
      </c>
      <c r="H318" s="205">
        <v>4.5</v>
      </c>
    </row>
    <row r="319" spans="1:8" ht="12.75">
      <c r="A319" s="285"/>
      <c r="B319" s="5"/>
      <c r="C319" s="63" t="s">
        <v>821</v>
      </c>
      <c r="D319" s="204">
        <v>1000</v>
      </c>
      <c r="E319" s="204">
        <v>64</v>
      </c>
      <c r="F319" s="204">
        <v>64</v>
      </c>
      <c r="G319" s="204"/>
      <c r="H319" s="205">
        <v>4</v>
      </c>
    </row>
    <row r="320" spans="1:8" ht="12.75">
      <c r="A320" s="285"/>
      <c r="B320" s="5"/>
      <c r="C320" s="63" t="s">
        <v>840</v>
      </c>
      <c r="D320" s="204">
        <v>191</v>
      </c>
      <c r="E320" s="204">
        <v>36</v>
      </c>
      <c r="F320" s="204"/>
      <c r="G320" s="204">
        <v>36</v>
      </c>
      <c r="H320" s="205">
        <v>7</v>
      </c>
    </row>
    <row r="321" spans="1:8" ht="12.75">
      <c r="A321" s="285"/>
      <c r="B321" s="5"/>
      <c r="C321" s="63" t="s">
        <v>840</v>
      </c>
      <c r="D321" s="136">
        <v>550</v>
      </c>
      <c r="E321" s="136">
        <v>355</v>
      </c>
      <c r="F321" s="136">
        <v>355</v>
      </c>
      <c r="G321" s="136"/>
      <c r="H321" s="184">
        <v>4</v>
      </c>
    </row>
    <row r="322" spans="1:8" ht="12.75">
      <c r="A322" s="285"/>
      <c r="B322" s="5"/>
      <c r="C322" s="63" t="s">
        <v>841</v>
      </c>
      <c r="D322" s="204">
        <v>200</v>
      </c>
      <c r="E322" s="204">
        <v>34</v>
      </c>
      <c r="F322" s="204">
        <v>34</v>
      </c>
      <c r="G322" s="204"/>
      <c r="H322" s="205">
        <v>5</v>
      </c>
    </row>
    <row r="323" spans="1:8" ht="12.75">
      <c r="A323" s="286"/>
      <c r="B323" s="6"/>
      <c r="C323" s="102" t="s">
        <v>842</v>
      </c>
      <c r="D323" s="131">
        <v>228</v>
      </c>
      <c r="E323" s="131">
        <v>135</v>
      </c>
      <c r="F323" s="131">
        <v>89</v>
      </c>
      <c r="G323" s="131">
        <v>46</v>
      </c>
      <c r="H323" s="178">
        <v>6</v>
      </c>
    </row>
    <row r="324" spans="1:8" ht="12.75">
      <c r="A324" s="287" t="s">
        <v>340</v>
      </c>
      <c r="B324" s="4" t="s">
        <v>160</v>
      </c>
      <c r="C324" s="42"/>
      <c r="D324" s="129">
        <f>SUM(D325:D325)</f>
        <v>150</v>
      </c>
      <c r="E324" s="129">
        <f>SUM(E325:E325)</f>
        <v>58</v>
      </c>
      <c r="F324" s="129">
        <f>SUM(F325:F325)</f>
        <v>58</v>
      </c>
      <c r="G324" s="129">
        <f>SUM(G325:G325)</f>
        <v>0</v>
      </c>
      <c r="H324" s="176"/>
    </row>
    <row r="325" spans="1:8" ht="12.75">
      <c r="A325" s="285"/>
      <c r="B325" s="5" t="s">
        <v>187</v>
      </c>
      <c r="C325" s="63" t="s">
        <v>403</v>
      </c>
      <c r="D325" s="204">
        <v>150</v>
      </c>
      <c r="E325" s="204">
        <v>58</v>
      </c>
      <c r="F325" s="204">
        <v>58</v>
      </c>
      <c r="G325" s="204">
        <v>0</v>
      </c>
      <c r="H325" s="205" t="s">
        <v>714</v>
      </c>
    </row>
    <row r="326" spans="1:8" ht="12.75">
      <c r="A326" s="282" t="s">
        <v>341</v>
      </c>
      <c r="B326" s="2" t="s">
        <v>43</v>
      </c>
      <c r="C326" s="251"/>
      <c r="D326" s="112">
        <f>SUM(D327:D352)</f>
        <v>7381</v>
      </c>
      <c r="E326" s="112">
        <f>SUM(E327:E352)</f>
        <v>4243</v>
      </c>
      <c r="F326" s="112">
        <f>SUM(F327:F352)</f>
        <v>2748</v>
      </c>
      <c r="G326" s="112">
        <f>SUM(G327:G352)</f>
        <v>1199</v>
      </c>
      <c r="H326" s="154"/>
    </row>
    <row r="327" spans="1:8" ht="12.75">
      <c r="A327" s="287"/>
      <c r="B327" s="5" t="s">
        <v>141</v>
      </c>
      <c r="C327" s="63" t="s">
        <v>425</v>
      </c>
      <c r="D327" s="204">
        <v>200</v>
      </c>
      <c r="E327" s="204">
        <v>31</v>
      </c>
      <c r="F327" s="204">
        <v>31</v>
      </c>
      <c r="G327" s="204"/>
      <c r="H327" s="205">
        <v>1</v>
      </c>
    </row>
    <row r="328" spans="1:8" ht="12.75">
      <c r="A328" s="287"/>
      <c r="B328" s="5"/>
      <c r="C328" s="63" t="s">
        <v>438</v>
      </c>
      <c r="D328" s="204">
        <v>550</v>
      </c>
      <c r="E328" s="204">
        <v>195</v>
      </c>
      <c r="F328" s="204">
        <v>195</v>
      </c>
      <c r="G328" s="204"/>
      <c r="H328" s="205">
        <v>2</v>
      </c>
    </row>
    <row r="329" spans="1:8" ht="12.75">
      <c r="A329" s="287"/>
      <c r="B329" s="5"/>
      <c r="C329" s="63" t="s">
        <v>438</v>
      </c>
      <c r="D329" s="204">
        <v>200</v>
      </c>
      <c r="E329" s="204">
        <v>21</v>
      </c>
      <c r="F329" s="204">
        <v>21</v>
      </c>
      <c r="G329" s="204"/>
      <c r="H329" s="205">
        <v>4</v>
      </c>
    </row>
    <row r="330" spans="1:8" ht="12.75">
      <c r="A330" s="287"/>
      <c r="B330" s="5"/>
      <c r="C330" s="63" t="s">
        <v>401</v>
      </c>
      <c r="D330" s="204">
        <v>20</v>
      </c>
      <c r="E330" s="204">
        <v>10</v>
      </c>
      <c r="F330" s="204">
        <v>10</v>
      </c>
      <c r="G330" s="204"/>
      <c r="H330" s="205">
        <v>4</v>
      </c>
    </row>
    <row r="331" spans="1:8" ht="12.75">
      <c r="A331" s="297"/>
      <c r="B331" s="5" t="s">
        <v>151</v>
      </c>
      <c r="C331" s="63" t="s">
        <v>396</v>
      </c>
      <c r="D331" s="204">
        <v>120</v>
      </c>
      <c r="E331" s="204">
        <v>120</v>
      </c>
      <c r="F331" s="204">
        <v>120</v>
      </c>
      <c r="G331" s="204"/>
      <c r="H331" s="205">
        <v>2.5</v>
      </c>
    </row>
    <row r="332" spans="1:8" ht="12.75">
      <c r="A332" s="297"/>
      <c r="B332" s="5"/>
      <c r="C332" s="63" t="s">
        <v>568</v>
      </c>
      <c r="D332" s="204">
        <v>257</v>
      </c>
      <c r="E332" s="204">
        <v>257</v>
      </c>
      <c r="F332" s="204"/>
      <c r="G332" s="204"/>
      <c r="H332" s="205">
        <v>0.4</v>
      </c>
    </row>
    <row r="333" spans="1:8" ht="12.75">
      <c r="A333" s="297"/>
      <c r="B333" s="5"/>
      <c r="C333" s="63" t="s">
        <v>413</v>
      </c>
      <c r="D333" s="204">
        <v>39</v>
      </c>
      <c r="E333" s="204">
        <v>39</v>
      </c>
      <c r="F333" s="204"/>
      <c r="G333" s="204"/>
      <c r="H333" s="205">
        <v>2.7</v>
      </c>
    </row>
    <row r="334" spans="1:8" ht="12.75">
      <c r="A334" s="297"/>
      <c r="B334" s="5" t="s">
        <v>158</v>
      </c>
      <c r="C334" s="63" t="s">
        <v>407</v>
      </c>
      <c r="D334" s="204">
        <v>62</v>
      </c>
      <c r="E334" s="204">
        <v>62</v>
      </c>
      <c r="F334" s="204">
        <v>24</v>
      </c>
      <c r="G334" s="204">
        <v>38</v>
      </c>
      <c r="H334" s="205">
        <v>3</v>
      </c>
    </row>
    <row r="335" spans="1:8" ht="12.75">
      <c r="A335" s="297"/>
      <c r="B335" s="5" t="s">
        <v>196</v>
      </c>
      <c r="C335" s="63" t="s">
        <v>519</v>
      </c>
      <c r="D335" s="204">
        <v>789</v>
      </c>
      <c r="E335" s="204">
        <v>722</v>
      </c>
      <c r="F335" s="204">
        <v>0</v>
      </c>
      <c r="G335" s="204">
        <v>722</v>
      </c>
      <c r="H335" s="205">
        <v>2.6</v>
      </c>
    </row>
    <row r="336" spans="1:8" ht="12.75">
      <c r="A336" s="297"/>
      <c r="B336" s="5"/>
      <c r="C336" s="63" t="s">
        <v>590</v>
      </c>
      <c r="D336" s="204">
        <v>422</v>
      </c>
      <c r="E336" s="204">
        <v>377</v>
      </c>
      <c r="F336" s="204">
        <v>0</v>
      </c>
      <c r="G336" s="204">
        <v>377</v>
      </c>
      <c r="H336" s="205">
        <v>2.6</v>
      </c>
    </row>
    <row r="337" spans="1:8" ht="12.75">
      <c r="A337" s="297"/>
      <c r="B337" s="5"/>
      <c r="C337" s="252" t="s">
        <v>534</v>
      </c>
      <c r="D337" s="208">
        <v>68</v>
      </c>
      <c r="E337" s="208">
        <v>212</v>
      </c>
      <c r="F337" s="208">
        <v>150</v>
      </c>
      <c r="G337" s="208">
        <v>62</v>
      </c>
      <c r="H337" s="184">
        <v>0.5</v>
      </c>
    </row>
    <row r="338" spans="1:8" ht="12.75">
      <c r="A338" s="297"/>
      <c r="B338" s="5"/>
      <c r="C338" s="63" t="s">
        <v>407</v>
      </c>
      <c r="D338" s="204">
        <v>207</v>
      </c>
      <c r="E338" s="204">
        <v>178</v>
      </c>
      <c r="F338" s="204">
        <v>178</v>
      </c>
      <c r="G338" s="204">
        <v>0</v>
      </c>
      <c r="H338" s="205">
        <v>1.5</v>
      </c>
    </row>
    <row r="339" spans="1:8" ht="12.75">
      <c r="A339" s="297"/>
      <c r="B339" s="5"/>
      <c r="C339" s="63" t="s">
        <v>411</v>
      </c>
      <c r="D339" s="204">
        <v>37</v>
      </c>
      <c r="E339" s="204">
        <v>13</v>
      </c>
      <c r="F339" s="204">
        <v>13</v>
      </c>
      <c r="G339" s="204">
        <v>0</v>
      </c>
      <c r="H339" s="205">
        <v>2.5</v>
      </c>
    </row>
    <row r="340" spans="1:8" ht="12.75">
      <c r="A340" s="297"/>
      <c r="B340" s="5" t="s">
        <v>187</v>
      </c>
      <c r="C340" s="63" t="s">
        <v>439</v>
      </c>
      <c r="D340" s="204">
        <v>480</v>
      </c>
      <c r="E340" s="204">
        <v>480</v>
      </c>
      <c r="F340" s="204">
        <v>480</v>
      </c>
      <c r="G340" s="204">
        <v>0</v>
      </c>
      <c r="H340" s="205">
        <v>0.4</v>
      </c>
    </row>
    <row r="341" spans="1:8" ht="12.75">
      <c r="A341" s="297"/>
      <c r="B341" s="5"/>
      <c r="C341" s="63" t="s">
        <v>408</v>
      </c>
      <c r="D341" s="204">
        <v>110</v>
      </c>
      <c r="E341" s="204">
        <v>1</v>
      </c>
      <c r="F341" s="204">
        <v>1</v>
      </c>
      <c r="G341" s="204">
        <v>0</v>
      </c>
      <c r="H341" s="205">
        <v>1.1</v>
      </c>
    </row>
    <row r="342" spans="1:8" ht="12.75">
      <c r="A342" s="297"/>
      <c r="B342" s="5"/>
      <c r="C342" s="63" t="s">
        <v>404</v>
      </c>
      <c r="D342" s="204">
        <v>215</v>
      </c>
      <c r="E342" s="204">
        <v>32</v>
      </c>
      <c r="F342" s="204">
        <v>32</v>
      </c>
      <c r="G342" s="204">
        <v>0</v>
      </c>
      <c r="H342" s="205">
        <v>1.5</v>
      </c>
    </row>
    <row r="343" spans="1:8" ht="12.75">
      <c r="A343" s="297"/>
      <c r="B343" s="5"/>
      <c r="C343" s="63" t="s">
        <v>401</v>
      </c>
      <c r="D343" s="204">
        <v>260</v>
      </c>
      <c r="E343" s="204">
        <v>30</v>
      </c>
      <c r="F343" s="204">
        <v>30</v>
      </c>
      <c r="G343" s="204">
        <v>0</v>
      </c>
      <c r="H343" s="205">
        <v>3</v>
      </c>
    </row>
    <row r="344" spans="1:8" ht="12.75">
      <c r="A344" s="297"/>
      <c r="B344" s="5"/>
      <c r="C344" s="63" t="s">
        <v>715</v>
      </c>
      <c r="D344" s="204">
        <v>140</v>
      </c>
      <c r="E344" s="204">
        <v>52</v>
      </c>
      <c r="F344" s="204">
        <v>52</v>
      </c>
      <c r="G344" s="204">
        <v>0</v>
      </c>
      <c r="H344" s="205" t="s">
        <v>716</v>
      </c>
    </row>
    <row r="345" spans="1:8" ht="12.75">
      <c r="A345" s="297"/>
      <c r="B345" s="5"/>
      <c r="C345" s="63" t="s">
        <v>452</v>
      </c>
      <c r="D345" s="204">
        <v>32</v>
      </c>
      <c r="E345" s="204">
        <v>20</v>
      </c>
      <c r="F345" s="204">
        <v>20</v>
      </c>
      <c r="G345" s="204">
        <v>0</v>
      </c>
      <c r="H345" s="205">
        <v>1</v>
      </c>
    </row>
    <row r="346" spans="1:8" ht="12.75">
      <c r="A346" s="297"/>
      <c r="B346" s="5"/>
      <c r="C346" s="63" t="s">
        <v>422</v>
      </c>
      <c r="D346" s="204">
        <v>400</v>
      </c>
      <c r="E346" s="204">
        <v>44</v>
      </c>
      <c r="F346" s="204">
        <v>44</v>
      </c>
      <c r="G346" s="204">
        <v>0</v>
      </c>
      <c r="H346" s="205" t="s">
        <v>717</v>
      </c>
    </row>
    <row r="347" spans="1:8" ht="12.75">
      <c r="A347" s="297"/>
      <c r="B347" s="5"/>
      <c r="C347" s="63" t="s">
        <v>711</v>
      </c>
      <c r="D347" s="204">
        <v>520</v>
      </c>
      <c r="E347" s="204">
        <v>20</v>
      </c>
      <c r="F347" s="204">
        <v>20</v>
      </c>
      <c r="G347" s="204">
        <v>0</v>
      </c>
      <c r="H347" s="205">
        <v>1.5</v>
      </c>
    </row>
    <row r="348" spans="1:8" ht="12.75">
      <c r="A348" s="297"/>
      <c r="B348" s="5"/>
      <c r="C348" s="63" t="s">
        <v>699</v>
      </c>
      <c r="D348" s="204">
        <v>0</v>
      </c>
      <c r="E348" s="204">
        <v>0</v>
      </c>
      <c r="F348" s="204">
        <v>0</v>
      </c>
      <c r="G348" s="204">
        <v>0</v>
      </c>
      <c r="H348" s="205">
        <v>0</v>
      </c>
    </row>
    <row r="349" spans="1:8" ht="12.75">
      <c r="A349" s="285"/>
      <c r="B349" s="5" t="s">
        <v>87</v>
      </c>
      <c r="C349" s="63" t="s">
        <v>825</v>
      </c>
      <c r="D349" s="204">
        <v>632</v>
      </c>
      <c r="E349" s="204">
        <v>582</v>
      </c>
      <c r="F349" s="204">
        <v>582</v>
      </c>
      <c r="G349" s="204"/>
      <c r="H349" s="205">
        <v>0.4</v>
      </c>
    </row>
    <row r="350" spans="1:8" ht="12.75">
      <c r="A350" s="285"/>
      <c r="B350" s="5"/>
      <c r="C350" s="63" t="s">
        <v>813</v>
      </c>
      <c r="D350" s="204">
        <v>459</v>
      </c>
      <c r="E350" s="204">
        <v>326</v>
      </c>
      <c r="F350" s="204">
        <v>326</v>
      </c>
      <c r="G350" s="204"/>
      <c r="H350" s="205">
        <v>3.5</v>
      </c>
    </row>
    <row r="351" spans="1:8" ht="12.75">
      <c r="A351" s="285"/>
      <c r="B351" s="5"/>
      <c r="C351" s="63" t="s">
        <v>838</v>
      </c>
      <c r="D351" s="204">
        <v>900</v>
      </c>
      <c r="E351" s="204">
        <v>310</v>
      </c>
      <c r="F351" s="204">
        <v>310</v>
      </c>
      <c r="G351" s="204"/>
      <c r="H351" s="205">
        <v>2.2</v>
      </c>
    </row>
    <row r="352" spans="1:8" ht="12.75">
      <c r="A352" s="285"/>
      <c r="B352" s="5"/>
      <c r="C352" s="63" t="s">
        <v>821</v>
      </c>
      <c r="D352" s="204">
        <v>262</v>
      </c>
      <c r="E352" s="204">
        <v>109</v>
      </c>
      <c r="F352" s="204">
        <v>109</v>
      </c>
      <c r="G352" s="204"/>
      <c r="H352" s="205">
        <v>3.5</v>
      </c>
    </row>
    <row r="353" spans="1:8" ht="12.75" customHeight="1">
      <c r="A353" s="282" t="s">
        <v>342</v>
      </c>
      <c r="B353" s="2" t="s">
        <v>64</v>
      </c>
      <c r="C353" s="251"/>
      <c r="D353" s="112">
        <f>SUM(D354:D374)</f>
        <v>4943</v>
      </c>
      <c r="E353" s="112">
        <f>SUM(E354:E374)</f>
        <v>1763</v>
      </c>
      <c r="F353" s="112">
        <f>SUM(F354:F374)</f>
        <v>1423</v>
      </c>
      <c r="G353" s="112">
        <f>SUM(G354:G374)</f>
        <v>165</v>
      </c>
      <c r="H353" s="154"/>
    </row>
    <row r="354" spans="1:8" ht="12.75" customHeight="1">
      <c r="A354" s="287"/>
      <c r="B354" s="5" t="s">
        <v>141</v>
      </c>
      <c r="C354" s="63" t="s">
        <v>415</v>
      </c>
      <c r="D354" s="204">
        <v>400</v>
      </c>
      <c r="E354" s="204">
        <v>110</v>
      </c>
      <c r="F354" s="204"/>
      <c r="G354" s="204">
        <v>110</v>
      </c>
      <c r="H354" s="205">
        <v>3</v>
      </c>
    </row>
    <row r="355" spans="1:8" ht="12.75" customHeight="1">
      <c r="A355" s="287"/>
      <c r="B355" s="5"/>
      <c r="C355" s="63" t="s">
        <v>422</v>
      </c>
      <c r="D355" s="204">
        <v>200</v>
      </c>
      <c r="E355" s="204">
        <v>15</v>
      </c>
      <c r="F355" s="204">
        <v>15</v>
      </c>
      <c r="G355" s="204"/>
      <c r="H355" s="205">
        <v>3.1</v>
      </c>
    </row>
    <row r="356" spans="1:8" ht="12.75" customHeight="1">
      <c r="A356" s="287"/>
      <c r="B356" s="5"/>
      <c r="C356" s="63" t="s">
        <v>399</v>
      </c>
      <c r="D356" s="204">
        <v>300</v>
      </c>
      <c r="E356" s="204">
        <v>113</v>
      </c>
      <c r="F356" s="204">
        <v>113</v>
      </c>
      <c r="G356" s="204"/>
      <c r="H356" s="205">
        <v>1.8</v>
      </c>
    </row>
    <row r="357" spans="1:8" ht="12.75" customHeight="1">
      <c r="A357" s="287"/>
      <c r="B357" s="5"/>
      <c r="C357" s="63" t="s">
        <v>436</v>
      </c>
      <c r="D357" s="204">
        <v>240</v>
      </c>
      <c r="E357" s="204">
        <v>37</v>
      </c>
      <c r="F357" s="204">
        <v>37</v>
      </c>
      <c r="G357" s="204"/>
      <c r="H357" s="205">
        <v>1.7</v>
      </c>
    </row>
    <row r="358" spans="1:8" ht="12.75" customHeight="1">
      <c r="A358" s="287"/>
      <c r="B358" s="5" t="s">
        <v>196</v>
      </c>
      <c r="C358" s="63" t="s">
        <v>414</v>
      </c>
      <c r="D358" s="204">
        <v>220</v>
      </c>
      <c r="E358" s="204">
        <v>145</v>
      </c>
      <c r="F358" s="204">
        <v>90</v>
      </c>
      <c r="G358" s="204">
        <v>55</v>
      </c>
      <c r="H358" s="205">
        <v>0.63</v>
      </c>
    </row>
    <row r="359" spans="1:8" ht="12.75" customHeight="1">
      <c r="A359" s="287"/>
      <c r="B359" s="5"/>
      <c r="C359" s="63" t="s">
        <v>462</v>
      </c>
      <c r="D359" s="204">
        <v>20</v>
      </c>
      <c r="E359" s="204">
        <v>2</v>
      </c>
      <c r="F359" s="204">
        <v>2</v>
      </c>
      <c r="G359" s="204">
        <v>0</v>
      </c>
      <c r="H359" s="205">
        <v>2</v>
      </c>
    </row>
    <row r="360" spans="1:8" ht="12.75" customHeight="1">
      <c r="A360" s="287"/>
      <c r="B360" s="5"/>
      <c r="C360" s="63" t="s">
        <v>518</v>
      </c>
      <c r="D360" s="204">
        <v>300</v>
      </c>
      <c r="E360" s="204">
        <v>4</v>
      </c>
      <c r="F360" s="204">
        <v>4</v>
      </c>
      <c r="G360" s="204">
        <v>0</v>
      </c>
      <c r="H360" s="205">
        <v>2.6</v>
      </c>
    </row>
    <row r="361" spans="1:8" ht="12.75" customHeight="1">
      <c r="A361" s="287"/>
      <c r="B361" s="5"/>
      <c r="C361" s="63" t="s">
        <v>536</v>
      </c>
      <c r="D361" s="204">
        <v>250</v>
      </c>
      <c r="E361" s="204">
        <v>104</v>
      </c>
      <c r="F361" s="204">
        <v>54</v>
      </c>
      <c r="G361" s="204">
        <v>0</v>
      </c>
      <c r="H361" s="205">
        <v>2.5</v>
      </c>
    </row>
    <row r="362" spans="1:8" ht="12.75" customHeight="1">
      <c r="A362" s="287"/>
      <c r="B362" s="5"/>
      <c r="C362" s="63" t="s">
        <v>458</v>
      </c>
      <c r="D362" s="204">
        <v>141</v>
      </c>
      <c r="E362" s="204">
        <v>141</v>
      </c>
      <c r="F362" s="204">
        <v>141</v>
      </c>
      <c r="G362" s="204">
        <v>0</v>
      </c>
      <c r="H362" s="205">
        <v>0.6</v>
      </c>
    </row>
    <row r="363" spans="1:8" ht="12.75" customHeight="1">
      <c r="A363" s="287"/>
      <c r="B363" s="5"/>
      <c r="C363" s="63" t="s">
        <v>423</v>
      </c>
      <c r="D363" s="204">
        <v>88</v>
      </c>
      <c r="E363" s="204">
        <v>88</v>
      </c>
      <c r="F363" s="204">
        <v>88</v>
      </c>
      <c r="G363" s="204">
        <v>0</v>
      </c>
      <c r="H363" s="205">
        <v>0.4</v>
      </c>
    </row>
    <row r="364" spans="1:8" ht="12.75" customHeight="1">
      <c r="A364" s="287"/>
      <c r="B364" s="5"/>
      <c r="C364" s="63" t="s">
        <v>605</v>
      </c>
      <c r="D364" s="204">
        <v>49</v>
      </c>
      <c r="E364" s="204">
        <v>49</v>
      </c>
      <c r="F364" s="204">
        <v>49</v>
      </c>
      <c r="G364" s="204">
        <v>0</v>
      </c>
      <c r="H364" s="205" t="s">
        <v>721</v>
      </c>
    </row>
    <row r="365" spans="1:8" ht="12.75" customHeight="1">
      <c r="A365" s="287"/>
      <c r="B365" s="5"/>
      <c r="C365" s="63" t="s">
        <v>393</v>
      </c>
      <c r="D365" s="204">
        <v>220</v>
      </c>
      <c r="E365" s="204">
        <v>125</v>
      </c>
      <c r="F365" s="204">
        <v>0</v>
      </c>
      <c r="G365" s="204">
        <v>0</v>
      </c>
      <c r="H365" s="205" t="s">
        <v>722</v>
      </c>
    </row>
    <row r="366" spans="1:8" ht="12.75" customHeight="1">
      <c r="A366" s="287"/>
      <c r="B366" s="5"/>
      <c r="C366" s="63" t="s">
        <v>418</v>
      </c>
      <c r="D366" s="204">
        <v>0</v>
      </c>
      <c r="E366" s="204">
        <v>58</v>
      </c>
      <c r="F366" s="204">
        <v>58</v>
      </c>
      <c r="G366" s="204">
        <v>0</v>
      </c>
      <c r="H366" s="205">
        <v>4</v>
      </c>
    </row>
    <row r="367" spans="1:8" ht="12.75" customHeight="1">
      <c r="A367" s="287"/>
      <c r="B367" s="5"/>
      <c r="C367" s="63" t="s">
        <v>397</v>
      </c>
      <c r="D367" s="204">
        <v>164</v>
      </c>
      <c r="E367" s="204">
        <v>163</v>
      </c>
      <c r="F367" s="204">
        <v>163</v>
      </c>
      <c r="G367" s="204">
        <v>0</v>
      </c>
      <c r="H367" s="205">
        <v>4</v>
      </c>
    </row>
    <row r="368" spans="1:8" ht="12.75" customHeight="1">
      <c r="A368" s="287"/>
      <c r="B368" s="5" t="s">
        <v>187</v>
      </c>
      <c r="C368" s="63" t="s">
        <v>428</v>
      </c>
      <c r="D368" s="204">
        <v>256</v>
      </c>
      <c r="E368" s="204">
        <v>217</v>
      </c>
      <c r="F368" s="204">
        <v>217</v>
      </c>
      <c r="G368" s="204">
        <v>0</v>
      </c>
      <c r="H368" s="205" t="s">
        <v>719</v>
      </c>
    </row>
    <row r="369" spans="1:8" ht="12.75" customHeight="1">
      <c r="A369" s="287"/>
      <c r="B369" s="5"/>
      <c r="C369" s="63" t="s">
        <v>414</v>
      </c>
      <c r="D369" s="204">
        <v>120</v>
      </c>
      <c r="E369" s="204">
        <v>5</v>
      </c>
      <c r="F369" s="204">
        <v>5</v>
      </c>
      <c r="G369" s="204">
        <v>0</v>
      </c>
      <c r="H369" s="205">
        <v>1.1</v>
      </c>
    </row>
    <row r="370" spans="1:8" ht="12.75" customHeight="1">
      <c r="A370" s="287"/>
      <c r="B370" s="5"/>
      <c r="C370" s="63" t="s">
        <v>519</v>
      </c>
      <c r="D370" s="204">
        <v>1050</v>
      </c>
      <c r="E370" s="204">
        <v>124</v>
      </c>
      <c r="F370" s="204">
        <v>124</v>
      </c>
      <c r="G370" s="204">
        <v>0</v>
      </c>
      <c r="H370" s="205" t="s">
        <v>720</v>
      </c>
    </row>
    <row r="371" spans="1:8" ht="12.75" customHeight="1">
      <c r="A371" s="287"/>
      <c r="B371" s="5"/>
      <c r="C371" s="63" t="s">
        <v>568</v>
      </c>
      <c r="D371" s="204">
        <v>43</v>
      </c>
      <c r="E371" s="204">
        <v>25</v>
      </c>
      <c r="F371" s="204">
        <v>25</v>
      </c>
      <c r="G371" s="204">
        <v>0</v>
      </c>
      <c r="H371" s="205">
        <v>0.6</v>
      </c>
    </row>
    <row r="372" spans="1:8" ht="12.75" customHeight="1">
      <c r="A372" s="287"/>
      <c r="B372" s="5"/>
      <c r="C372" s="63" t="s">
        <v>404</v>
      </c>
      <c r="D372" s="204">
        <v>480</v>
      </c>
      <c r="E372" s="204">
        <v>25</v>
      </c>
      <c r="F372" s="204">
        <v>25</v>
      </c>
      <c r="G372" s="204">
        <v>0</v>
      </c>
      <c r="H372" s="205">
        <v>0</v>
      </c>
    </row>
    <row r="373" spans="1:8" ht="12.75" customHeight="1">
      <c r="A373" s="287"/>
      <c r="B373" s="5"/>
      <c r="C373" s="63" t="s">
        <v>399</v>
      </c>
      <c r="D373" s="204">
        <v>100</v>
      </c>
      <c r="E373" s="204">
        <v>23</v>
      </c>
      <c r="F373" s="204">
        <v>23</v>
      </c>
      <c r="G373" s="204">
        <v>0</v>
      </c>
      <c r="H373" s="205">
        <v>0.55</v>
      </c>
    </row>
    <row r="374" spans="1:8" ht="12.75" customHeight="1">
      <c r="A374" s="285"/>
      <c r="B374" s="5" t="s">
        <v>87</v>
      </c>
      <c r="C374" s="63" t="s">
        <v>826</v>
      </c>
      <c r="D374" s="204">
        <v>302</v>
      </c>
      <c r="E374" s="204">
        <v>190</v>
      </c>
      <c r="F374" s="204">
        <v>190</v>
      </c>
      <c r="G374" s="204"/>
      <c r="H374" s="205">
        <v>1.4</v>
      </c>
    </row>
    <row r="375" spans="1:8" ht="12.75" customHeight="1">
      <c r="A375" s="282" t="s">
        <v>343</v>
      </c>
      <c r="B375" s="2" t="s">
        <v>93</v>
      </c>
      <c r="C375" s="38"/>
      <c r="D375" s="112">
        <f>SUM(D376:D381)</f>
        <v>830</v>
      </c>
      <c r="E375" s="112">
        <f>SUM(E376:E381)</f>
        <v>494</v>
      </c>
      <c r="F375" s="112">
        <f>SUM(F376:F381)</f>
        <v>461</v>
      </c>
      <c r="G375" s="112">
        <f>SUM(G376:G381)</f>
        <v>0</v>
      </c>
      <c r="H375" s="154"/>
    </row>
    <row r="376" spans="1:8" ht="12.75" customHeight="1">
      <c r="A376" s="285"/>
      <c r="B376" s="5" t="s">
        <v>141</v>
      </c>
      <c r="C376" s="63" t="s">
        <v>412</v>
      </c>
      <c r="D376" s="204">
        <v>300</v>
      </c>
      <c r="E376" s="204">
        <v>126</v>
      </c>
      <c r="F376" s="204">
        <v>126</v>
      </c>
      <c r="G376" s="204"/>
      <c r="H376" s="205">
        <v>1.8</v>
      </c>
    </row>
    <row r="377" spans="1:8" ht="12.75" customHeight="1">
      <c r="A377" s="285"/>
      <c r="B377" s="5"/>
      <c r="C377" s="63" t="s">
        <v>411</v>
      </c>
      <c r="D377" s="204">
        <v>150</v>
      </c>
      <c r="E377" s="204">
        <v>74</v>
      </c>
      <c r="F377" s="204">
        <v>74</v>
      </c>
      <c r="G377" s="204"/>
      <c r="H377" s="205">
        <v>2.5</v>
      </c>
    </row>
    <row r="378" spans="1:8" ht="12.75" customHeight="1">
      <c r="A378" s="285"/>
      <c r="B378" s="5"/>
      <c r="C378" s="63" t="s">
        <v>407</v>
      </c>
      <c r="D378" s="204">
        <v>90</v>
      </c>
      <c r="E378" s="204">
        <v>15</v>
      </c>
      <c r="F378" s="204">
        <v>15</v>
      </c>
      <c r="G378" s="204"/>
      <c r="H378" s="205">
        <v>3</v>
      </c>
    </row>
    <row r="379" spans="1:8" ht="12.75" customHeight="1">
      <c r="A379" s="290"/>
      <c r="B379" s="5" t="s">
        <v>158</v>
      </c>
      <c r="C379" s="63" t="s">
        <v>408</v>
      </c>
      <c r="D379" s="204">
        <v>235</v>
      </c>
      <c r="E379" s="204">
        <v>235</v>
      </c>
      <c r="F379" s="204">
        <v>202</v>
      </c>
      <c r="G379" s="204">
        <v>0</v>
      </c>
      <c r="H379" s="205">
        <v>1.2</v>
      </c>
    </row>
    <row r="380" spans="1:8" ht="12.75" customHeight="1">
      <c r="A380" s="290"/>
      <c r="B380" s="10"/>
      <c r="C380" s="221" t="s">
        <v>568</v>
      </c>
      <c r="D380" s="206">
        <v>35</v>
      </c>
      <c r="E380" s="206">
        <v>35</v>
      </c>
      <c r="F380" s="206">
        <v>35</v>
      </c>
      <c r="G380" s="206">
        <v>0</v>
      </c>
      <c r="H380" s="179">
        <v>2.2</v>
      </c>
    </row>
    <row r="381" spans="1:8" ht="12.75" customHeight="1">
      <c r="A381" s="290"/>
      <c r="B381" s="10" t="s">
        <v>187</v>
      </c>
      <c r="C381" s="221" t="s">
        <v>415</v>
      </c>
      <c r="D381" s="206">
        <v>20</v>
      </c>
      <c r="E381" s="206">
        <v>9</v>
      </c>
      <c r="F381" s="206">
        <v>9</v>
      </c>
      <c r="G381" s="206">
        <v>0</v>
      </c>
      <c r="H381" s="179">
        <v>1.7</v>
      </c>
    </row>
    <row r="382" spans="1:8" ht="12.75">
      <c r="A382" s="282" t="s">
        <v>344</v>
      </c>
      <c r="B382" s="2" t="s">
        <v>44</v>
      </c>
      <c r="C382" s="251"/>
      <c r="D382" s="112">
        <f>SUM(D383:D403)</f>
        <v>5030</v>
      </c>
      <c r="E382" s="112">
        <f>SUM(E383:E403)</f>
        <v>3039</v>
      </c>
      <c r="F382" s="112">
        <f>SUM(F383:F403)</f>
        <v>2397</v>
      </c>
      <c r="G382" s="112">
        <f>SUM(G383:G403)</f>
        <v>642</v>
      </c>
      <c r="H382" s="154"/>
    </row>
    <row r="383" spans="1:8" ht="12.75">
      <c r="A383" s="285"/>
      <c r="B383" s="5" t="s">
        <v>141</v>
      </c>
      <c r="C383" s="63" t="s">
        <v>398</v>
      </c>
      <c r="D383" s="204">
        <v>302</v>
      </c>
      <c r="E383" s="204">
        <v>2</v>
      </c>
      <c r="F383" s="204">
        <v>2</v>
      </c>
      <c r="G383" s="204"/>
      <c r="H383" s="205" t="s">
        <v>416</v>
      </c>
    </row>
    <row r="384" spans="1:8" ht="12.75">
      <c r="A384" s="285"/>
      <c r="B384" s="5"/>
      <c r="C384" s="63" t="s">
        <v>392</v>
      </c>
      <c r="D384" s="204">
        <v>59</v>
      </c>
      <c r="E384" s="204">
        <v>47</v>
      </c>
      <c r="F384" s="204">
        <v>47</v>
      </c>
      <c r="G384" s="204"/>
      <c r="H384" s="205">
        <v>2</v>
      </c>
    </row>
    <row r="385" spans="1:8" ht="12.75">
      <c r="A385" s="285"/>
      <c r="B385" s="5"/>
      <c r="C385" s="63" t="s">
        <v>418</v>
      </c>
      <c r="D385" s="204">
        <v>49</v>
      </c>
      <c r="E385" s="204">
        <v>14</v>
      </c>
      <c r="F385" s="204">
        <v>14</v>
      </c>
      <c r="G385" s="204"/>
      <c r="H385" s="205">
        <v>1.7</v>
      </c>
    </row>
    <row r="386" spans="1:8" ht="12.75">
      <c r="A386" s="285"/>
      <c r="B386" s="5" t="s">
        <v>158</v>
      </c>
      <c r="C386" s="63" t="s">
        <v>452</v>
      </c>
      <c r="D386" s="204">
        <v>30</v>
      </c>
      <c r="E386" s="204">
        <v>30</v>
      </c>
      <c r="F386" s="204">
        <v>30</v>
      </c>
      <c r="G386" s="204">
        <v>0</v>
      </c>
      <c r="H386" s="205">
        <v>0.7</v>
      </c>
    </row>
    <row r="387" spans="1:8" ht="12.75">
      <c r="A387" s="285"/>
      <c r="B387" s="5" t="s">
        <v>196</v>
      </c>
      <c r="C387" s="63" t="s">
        <v>436</v>
      </c>
      <c r="D387" s="204">
        <v>20</v>
      </c>
      <c r="E387" s="204">
        <v>2</v>
      </c>
      <c r="F387" s="204">
        <v>2</v>
      </c>
      <c r="G387" s="204">
        <v>0</v>
      </c>
      <c r="H387" s="205">
        <v>2.8</v>
      </c>
    </row>
    <row r="388" spans="1:8" ht="12.75">
      <c r="A388" s="285"/>
      <c r="B388" s="5"/>
      <c r="C388" s="63" t="s">
        <v>409</v>
      </c>
      <c r="D388" s="204">
        <v>23</v>
      </c>
      <c r="E388" s="204">
        <v>23</v>
      </c>
      <c r="F388" s="204">
        <v>23</v>
      </c>
      <c r="G388" s="204">
        <v>0</v>
      </c>
      <c r="H388" s="205">
        <v>2.8</v>
      </c>
    </row>
    <row r="389" spans="1:8" ht="12.75">
      <c r="A389" s="285"/>
      <c r="B389" s="5"/>
      <c r="C389" s="63" t="s">
        <v>569</v>
      </c>
      <c r="D389" s="204">
        <v>283</v>
      </c>
      <c r="E389" s="204">
        <v>283</v>
      </c>
      <c r="F389" s="204">
        <v>283</v>
      </c>
      <c r="G389" s="204">
        <v>0</v>
      </c>
      <c r="H389" s="205">
        <v>3.5</v>
      </c>
    </row>
    <row r="390" spans="1:8" ht="12.75">
      <c r="A390" s="285"/>
      <c r="B390" s="5"/>
      <c r="C390" s="63" t="s">
        <v>548</v>
      </c>
      <c r="D390" s="204">
        <v>271</v>
      </c>
      <c r="E390" s="204">
        <v>271</v>
      </c>
      <c r="F390" s="204">
        <v>271</v>
      </c>
      <c r="G390" s="204">
        <v>0</v>
      </c>
      <c r="H390" s="205">
        <v>3.5</v>
      </c>
    </row>
    <row r="391" spans="1:8" ht="12.75">
      <c r="A391" s="285"/>
      <c r="B391" s="5"/>
      <c r="C391" s="63" t="s">
        <v>397</v>
      </c>
      <c r="D391" s="204">
        <v>66</v>
      </c>
      <c r="E391" s="204">
        <v>64</v>
      </c>
      <c r="F391" s="204">
        <v>64</v>
      </c>
      <c r="G391" s="204">
        <v>0</v>
      </c>
      <c r="H391" s="205">
        <v>3.2</v>
      </c>
    </row>
    <row r="392" spans="1:8" ht="12.75">
      <c r="A392" s="285"/>
      <c r="B392" s="5"/>
      <c r="C392" s="63" t="s">
        <v>403</v>
      </c>
      <c r="D392" s="204">
        <v>133</v>
      </c>
      <c r="E392" s="204">
        <v>89</v>
      </c>
      <c r="F392" s="204">
        <v>89</v>
      </c>
      <c r="G392" s="204">
        <v>0</v>
      </c>
      <c r="H392" s="205">
        <v>3</v>
      </c>
    </row>
    <row r="393" spans="1:8" ht="12.75">
      <c r="A393" s="285"/>
      <c r="B393" s="5" t="s">
        <v>187</v>
      </c>
      <c r="C393" s="63" t="s">
        <v>428</v>
      </c>
      <c r="D393" s="204">
        <v>7</v>
      </c>
      <c r="E393" s="204">
        <v>7</v>
      </c>
      <c r="F393" s="204">
        <v>7</v>
      </c>
      <c r="G393" s="204">
        <v>0</v>
      </c>
      <c r="H393" s="205">
        <v>0.5</v>
      </c>
    </row>
    <row r="394" spans="1:8" ht="12.75">
      <c r="A394" s="285"/>
      <c r="B394" s="5"/>
      <c r="C394" s="63" t="s">
        <v>456</v>
      </c>
      <c r="D394" s="204">
        <v>410</v>
      </c>
      <c r="E394" s="204">
        <v>230</v>
      </c>
      <c r="F394" s="204">
        <v>230</v>
      </c>
      <c r="G394" s="204">
        <v>0</v>
      </c>
      <c r="H394" s="205">
        <v>1.2</v>
      </c>
    </row>
    <row r="395" spans="1:8" ht="12.75">
      <c r="A395" s="285"/>
      <c r="B395" s="5"/>
      <c r="C395" s="63" t="s">
        <v>462</v>
      </c>
      <c r="D395" s="204">
        <v>97</v>
      </c>
      <c r="E395" s="204">
        <v>5</v>
      </c>
      <c r="F395" s="204">
        <v>5</v>
      </c>
      <c r="G395" s="204">
        <v>0</v>
      </c>
      <c r="H395" s="205">
        <v>0.7</v>
      </c>
    </row>
    <row r="396" spans="1:8" ht="12.75">
      <c r="A396" s="285"/>
      <c r="B396" s="5"/>
      <c r="C396" s="63" t="s">
        <v>590</v>
      </c>
      <c r="D396" s="204">
        <v>122</v>
      </c>
      <c r="E396" s="204">
        <v>32</v>
      </c>
      <c r="F396" s="204">
        <v>32</v>
      </c>
      <c r="G396" s="204">
        <v>0</v>
      </c>
      <c r="H396" s="205" t="s">
        <v>718</v>
      </c>
    </row>
    <row r="397" spans="1:8" ht="12.75">
      <c r="A397" s="285"/>
      <c r="B397" s="5" t="s">
        <v>87</v>
      </c>
      <c r="C397" s="252" t="s">
        <v>811</v>
      </c>
      <c r="D397" s="136">
        <v>600</v>
      </c>
      <c r="E397" s="136">
        <v>335</v>
      </c>
      <c r="F397" s="136">
        <v>335</v>
      </c>
      <c r="G397" s="136"/>
      <c r="H397" s="184">
        <v>2.5</v>
      </c>
    </row>
    <row r="398" spans="1:8" ht="12.75">
      <c r="A398" s="285"/>
      <c r="B398" s="5"/>
      <c r="C398" s="63" t="s">
        <v>843</v>
      </c>
      <c r="D398" s="204">
        <v>50</v>
      </c>
      <c r="E398" s="204">
        <v>22</v>
      </c>
      <c r="F398" s="204">
        <v>22</v>
      </c>
      <c r="G398" s="204"/>
      <c r="H398" s="205">
        <v>2.5</v>
      </c>
    </row>
    <row r="399" spans="1:8" ht="12.75">
      <c r="A399" s="285"/>
      <c r="B399" s="5"/>
      <c r="C399" s="63" t="s">
        <v>820</v>
      </c>
      <c r="D399" s="204">
        <v>1200</v>
      </c>
      <c r="E399" s="204">
        <v>851</v>
      </c>
      <c r="F399" s="204">
        <v>851</v>
      </c>
      <c r="G399" s="204"/>
      <c r="H399" s="205">
        <v>2</v>
      </c>
    </row>
    <row r="400" spans="1:8" ht="12.75">
      <c r="A400" s="285"/>
      <c r="B400" s="5"/>
      <c r="C400" s="63" t="s">
        <v>834</v>
      </c>
      <c r="D400" s="204">
        <v>531</v>
      </c>
      <c r="E400" s="204">
        <v>336</v>
      </c>
      <c r="F400" s="204"/>
      <c r="G400" s="204">
        <v>336</v>
      </c>
      <c r="H400" s="205">
        <v>4</v>
      </c>
    </row>
    <row r="401" spans="1:8" ht="12.75">
      <c r="A401" s="285"/>
      <c r="B401" s="5"/>
      <c r="C401" s="63" t="s">
        <v>815</v>
      </c>
      <c r="D401" s="204">
        <v>665</v>
      </c>
      <c r="E401" s="204">
        <v>306</v>
      </c>
      <c r="F401" s="204"/>
      <c r="G401" s="204">
        <v>306</v>
      </c>
      <c r="H401" s="205">
        <v>4</v>
      </c>
    </row>
    <row r="402" spans="1:8" ht="12.75">
      <c r="A402" s="285"/>
      <c r="B402" s="5"/>
      <c r="C402" s="63" t="s">
        <v>832</v>
      </c>
      <c r="D402" s="204">
        <v>70</v>
      </c>
      <c r="E402" s="204">
        <v>70</v>
      </c>
      <c r="F402" s="204">
        <v>70</v>
      </c>
      <c r="G402" s="204"/>
      <c r="H402" s="205">
        <v>0.5</v>
      </c>
    </row>
    <row r="403" spans="1:8" ht="12.75">
      <c r="A403" s="285"/>
      <c r="B403" s="5"/>
      <c r="C403" s="63" t="s">
        <v>844</v>
      </c>
      <c r="D403" s="204">
        <v>42</v>
      </c>
      <c r="E403" s="204">
        <v>20</v>
      </c>
      <c r="F403" s="204">
        <v>20</v>
      </c>
      <c r="G403" s="204"/>
      <c r="H403" s="205">
        <v>1.4</v>
      </c>
    </row>
    <row r="404" spans="1:8" s="3" customFormat="1" ht="12.75">
      <c r="A404" s="282" t="s">
        <v>346</v>
      </c>
      <c r="B404" s="2" t="s">
        <v>368</v>
      </c>
      <c r="C404" s="48"/>
      <c r="D404" s="118">
        <f>SUM(D405)</f>
        <v>250</v>
      </c>
      <c r="E404" s="118">
        <f>SUM(E405)</f>
        <v>110</v>
      </c>
      <c r="F404" s="118">
        <f>SUM(F405)</f>
        <v>110</v>
      </c>
      <c r="G404" s="118">
        <f>SUM(G405)</f>
        <v>0</v>
      </c>
      <c r="H404" s="164"/>
    </row>
    <row r="405" spans="1:8" ht="12.75">
      <c r="A405" s="286"/>
      <c r="B405" s="6" t="s">
        <v>141</v>
      </c>
      <c r="C405" s="102" t="s">
        <v>408</v>
      </c>
      <c r="D405" s="131">
        <v>250</v>
      </c>
      <c r="E405" s="131">
        <v>110</v>
      </c>
      <c r="F405" s="131">
        <v>110</v>
      </c>
      <c r="G405" s="131"/>
      <c r="H405" s="178">
        <v>1.8</v>
      </c>
    </row>
    <row r="406" spans="1:8" ht="12.75">
      <c r="A406" s="287" t="s">
        <v>345</v>
      </c>
      <c r="B406" s="4" t="s">
        <v>353</v>
      </c>
      <c r="C406" s="42"/>
      <c r="D406" s="129">
        <f>SUM(D407:D409)</f>
        <v>122</v>
      </c>
      <c r="E406" s="129">
        <f>SUM(E407:E409)</f>
        <v>53</v>
      </c>
      <c r="F406" s="129">
        <f>SUM(F407:F409)</f>
        <v>53</v>
      </c>
      <c r="G406" s="129">
        <f>SUM(G407:G409)</f>
        <v>0</v>
      </c>
      <c r="H406" s="176"/>
    </row>
    <row r="407" spans="1:8" ht="12.75">
      <c r="A407" s="287"/>
      <c r="B407" s="7" t="s">
        <v>87</v>
      </c>
      <c r="C407" s="42" t="s">
        <v>845</v>
      </c>
      <c r="D407" s="207">
        <v>42</v>
      </c>
      <c r="E407" s="207">
        <v>31</v>
      </c>
      <c r="F407" s="207">
        <v>31</v>
      </c>
      <c r="G407" s="207"/>
      <c r="H407" s="176">
        <v>0.4</v>
      </c>
    </row>
    <row r="408" spans="1:8" ht="12.75">
      <c r="A408" s="287"/>
      <c r="B408" s="7"/>
      <c r="C408" s="42" t="s">
        <v>653</v>
      </c>
      <c r="D408" s="207">
        <v>18</v>
      </c>
      <c r="E408" s="207">
        <v>11</v>
      </c>
      <c r="F408" s="207">
        <v>11</v>
      </c>
      <c r="G408" s="207"/>
      <c r="H408" s="176">
        <v>0.4</v>
      </c>
    </row>
    <row r="409" spans="1:8" ht="12.75">
      <c r="A409" s="287"/>
      <c r="B409" s="7"/>
      <c r="C409" s="42" t="s">
        <v>649</v>
      </c>
      <c r="D409" s="207">
        <v>62</v>
      </c>
      <c r="E409" s="207">
        <v>11</v>
      </c>
      <c r="F409" s="207">
        <v>11</v>
      </c>
      <c r="G409" s="207"/>
      <c r="H409" s="176">
        <v>1.2</v>
      </c>
    </row>
    <row r="410" spans="1:8" ht="12.75">
      <c r="A410" s="282" t="s">
        <v>347</v>
      </c>
      <c r="B410" s="2" t="s">
        <v>303</v>
      </c>
      <c r="C410" s="38"/>
      <c r="D410" s="118">
        <f>SUM(D411:D412)</f>
        <v>151</v>
      </c>
      <c r="E410" s="118">
        <f>SUM(E411:E412)</f>
        <v>131</v>
      </c>
      <c r="F410" s="118">
        <f>SUM(F411:F412)</f>
        <v>131</v>
      </c>
      <c r="G410" s="118">
        <f>SUM(G411:G412)</f>
        <v>0</v>
      </c>
      <c r="H410" s="167"/>
    </row>
    <row r="411" spans="1:8" ht="12.75">
      <c r="A411" s="284"/>
      <c r="B411" s="7" t="s">
        <v>158</v>
      </c>
      <c r="C411" s="42" t="s">
        <v>597</v>
      </c>
      <c r="D411" s="207">
        <v>4</v>
      </c>
      <c r="E411" s="207">
        <v>4</v>
      </c>
      <c r="F411" s="207">
        <v>4</v>
      </c>
      <c r="G411" s="207">
        <v>0</v>
      </c>
      <c r="H411" s="176">
        <v>0.5</v>
      </c>
    </row>
    <row r="412" spans="1:8" ht="12.75">
      <c r="A412" s="286"/>
      <c r="B412" s="6" t="s">
        <v>87</v>
      </c>
      <c r="C412" s="102" t="s">
        <v>666</v>
      </c>
      <c r="D412" s="131">
        <v>147</v>
      </c>
      <c r="E412" s="131">
        <v>127</v>
      </c>
      <c r="F412" s="131">
        <v>127</v>
      </c>
      <c r="G412" s="131"/>
      <c r="H412" s="178">
        <v>0.5</v>
      </c>
    </row>
    <row r="413" spans="1:8" ht="12.75">
      <c r="A413" s="282" t="s">
        <v>348</v>
      </c>
      <c r="B413" s="2" t="s">
        <v>249</v>
      </c>
      <c r="C413" s="38"/>
      <c r="D413" s="118">
        <f>SUM(D414:D415)</f>
        <v>204</v>
      </c>
      <c r="E413" s="118">
        <f>SUM(E414:E415)</f>
        <v>44</v>
      </c>
      <c r="F413" s="118">
        <f>SUM(F414:F415)</f>
        <v>44</v>
      </c>
      <c r="G413" s="118">
        <f>SUM(G414:G415)</f>
        <v>0</v>
      </c>
      <c r="H413" s="167"/>
    </row>
    <row r="414" spans="1:8" ht="12.75">
      <c r="A414" s="288"/>
      <c r="B414" s="53" t="s">
        <v>196</v>
      </c>
      <c r="C414" s="21" t="s">
        <v>418</v>
      </c>
      <c r="D414" s="130">
        <v>44</v>
      </c>
      <c r="E414" s="130">
        <v>38</v>
      </c>
      <c r="F414" s="130">
        <v>38</v>
      </c>
      <c r="G414" s="130">
        <v>0</v>
      </c>
      <c r="H414" s="170">
        <v>0.5</v>
      </c>
    </row>
    <row r="415" spans="1:8" ht="12.75">
      <c r="A415" s="286"/>
      <c r="B415" s="6" t="s">
        <v>187</v>
      </c>
      <c r="C415" s="102" t="s">
        <v>399</v>
      </c>
      <c r="D415" s="131">
        <v>160</v>
      </c>
      <c r="E415" s="131">
        <v>6</v>
      </c>
      <c r="F415" s="131">
        <v>6</v>
      </c>
      <c r="G415" s="131">
        <v>0</v>
      </c>
      <c r="H415" s="178">
        <v>1.6</v>
      </c>
    </row>
    <row r="416" spans="1:8" ht="12.75">
      <c r="A416" s="282" t="s">
        <v>349</v>
      </c>
      <c r="B416" s="2" t="s">
        <v>96</v>
      </c>
      <c r="C416" s="38"/>
      <c r="D416" s="118">
        <f>SUM(D417:D421)</f>
        <v>1332</v>
      </c>
      <c r="E416" s="118">
        <f>SUM(E417:E421)</f>
        <v>178</v>
      </c>
      <c r="F416" s="118">
        <f>SUM(F417:F421)</f>
        <v>83</v>
      </c>
      <c r="G416" s="118">
        <f>SUM(G417:G421)</f>
        <v>95</v>
      </c>
      <c r="H416" s="167"/>
    </row>
    <row r="417" spans="1:8" ht="12.75">
      <c r="A417" s="285"/>
      <c r="B417" s="5" t="s">
        <v>141</v>
      </c>
      <c r="C417" s="63" t="s">
        <v>438</v>
      </c>
      <c r="D417" s="204">
        <v>200</v>
      </c>
      <c r="E417" s="204">
        <v>22</v>
      </c>
      <c r="F417" s="204">
        <v>22</v>
      </c>
      <c r="G417" s="204"/>
      <c r="H417" s="205">
        <v>2.4</v>
      </c>
    </row>
    <row r="418" spans="1:8" ht="12.75">
      <c r="A418" s="285"/>
      <c r="B418" s="5"/>
      <c r="C418" s="63" t="s">
        <v>464</v>
      </c>
      <c r="D418" s="204">
        <v>800</v>
      </c>
      <c r="E418" s="204">
        <v>95</v>
      </c>
      <c r="F418" s="204"/>
      <c r="G418" s="204">
        <v>95</v>
      </c>
      <c r="H418" s="205">
        <v>2.6</v>
      </c>
    </row>
    <row r="419" spans="1:8" ht="12.75">
      <c r="A419" s="290"/>
      <c r="B419" s="10" t="s">
        <v>187</v>
      </c>
      <c r="C419" s="221" t="s">
        <v>458</v>
      </c>
      <c r="D419" s="206">
        <v>110</v>
      </c>
      <c r="E419" s="206">
        <v>10</v>
      </c>
      <c r="F419" s="206">
        <v>10</v>
      </c>
      <c r="G419" s="206">
        <v>0</v>
      </c>
      <c r="H419" s="179" t="s">
        <v>723</v>
      </c>
    </row>
    <row r="420" spans="1:8" ht="12.75">
      <c r="A420" s="290"/>
      <c r="B420" s="10" t="s">
        <v>87</v>
      </c>
      <c r="C420" s="221" t="s">
        <v>846</v>
      </c>
      <c r="D420" s="206">
        <v>47</v>
      </c>
      <c r="E420" s="206">
        <v>36</v>
      </c>
      <c r="F420" s="206">
        <v>36</v>
      </c>
      <c r="G420" s="206"/>
      <c r="H420" s="179">
        <v>0.2</v>
      </c>
    </row>
    <row r="421" spans="1:8" ht="12.75">
      <c r="A421" s="286"/>
      <c r="B421" s="5"/>
      <c r="C421" s="102" t="s">
        <v>811</v>
      </c>
      <c r="D421" s="131">
        <v>175</v>
      </c>
      <c r="E421" s="131">
        <v>15</v>
      </c>
      <c r="F421" s="131">
        <v>15</v>
      </c>
      <c r="G421" s="131"/>
      <c r="H421" s="178">
        <v>1.5</v>
      </c>
    </row>
    <row r="422" spans="1:8" ht="12.75">
      <c r="A422" s="282" t="s">
        <v>352</v>
      </c>
      <c r="B422" s="2" t="s">
        <v>312</v>
      </c>
      <c r="C422" s="38"/>
      <c r="D422" s="118">
        <f>SUM(D423:D423)</f>
        <v>110</v>
      </c>
      <c r="E422" s="118">
        <f>SUM(E423:E423)</f>
        <v>68</v>
      </c>
      <c r="F422" s="118">
        <f>SUM(F423:F423)</f>
        <v>68</v>
      </c>
      <c r="G422" s="118">
        <f>SUM(G423:G423)</f>
        <v>0</v>
      </c>
      <c r="H422" s="167"/>
    </row>
    <row r="423" spans="1:8" ht="12.75">
      <c r="A423" s="290"/>
      <c r="B423" s="10" t="s">
        <v>141</v>
      </c>
      <c r="C423" s="221" t="s">
        <v>418</v>
      </c>
      <c r="D423" s="206">
        <v>110</v>
      </c>
      <c r="E423" s="206">
        <v>68</v>
      </c>
      <c r="F423" s="206">
        <v>68</v>
      </c>
      <c r="G423" s="206"/>
      <c r="H423" s="179">
        <v>3</v>
      </c>
    </row>
    <row r="424" spans="1:8" ht="12.75">
      <c r="A424" s="282" t="s">
        <v>350</v>
      </c>
      <c r="B424" s="2" t="s">
        <v>359</v>
      </c>
      <c r="C424" s="38"/>
      <c r="D424" s="118">
        <f>SUM(D425)</f>
        <v>42</v>
      </c>
      <c r="E424" s="118">
        <f>SUM(E425)</f>
        <v>35</v>
      </c>
      <c r="F424" s="118">
        <f>SUM(F425)</f>
        <v>35</v>
      </c>
      <c r="G424" s="118">
        <f>SUM(G425)</f>
        <v>0</v>
      </c>
      <c r="H424" s="167"/>
    </row>
    <row r="425" spans="1:8" ht="12.75">
      <c r="A425" s="286"/>
      <c r="B425" s="6" t="s">
        <v>87</v>
      </c>
      <c r="C425" s="102" t="s">
        <v>844</v>
      </c>
      <c r="D425" s="131">
        <v>42</v>
      </c>
      <c r="E425" s="131">
        <v>35</v>
      </c>
      <c r="F425" s="131">
        <v>35</v>
      </c>
      <c r="G425" s="131"/>
      <c r="H425" s="178">
        <v>0.6</v>
      </c>
    </row>
    <row r="426" spans="1:8" ht="12.75">
      <c r="A426" s="282">
        <v>32</v>
      </c>
      <c r="B426" s="2" t="s">
        <v>94</v>
      </c>
      <c r="C426" s="38"/>
      <c r="D426" s="118">
        <f>SUM(D427:D462)</f>
        <v>6711</v>
      </c>
      <c r="E426" s="118">
        <f>SUM(E427:E462)</f>
        <v>3012</v>
      </c>
      <c r="F426" s="118">
        <f>SUM(F427:F462)</f>
        <v>1929</v>
      </c>
      <c r="G426" s="118">
        <f>SUM(G427:G462)</f>
        <v>344</v>
      </c>
      <c r="H426" s="167"/>
    </row>
    <row r="427" spans="1:8" ht="12.75">
      <c r="A427" s="297"/>
      <c r="B427" s="5" t="s">
        <v>141</v>
      </c>
      <c r="C427" s="63" t="s">
        <v>494</v>
      </c>
      <c r="D427" s="204">
        <v>86</v>
      </c>
      <c r="E427" s="204">
        <v>7</v>
      </c>
      <c r="F427" s="204">
        <v>7</v>
      </c>
      <c r="G427" s="211"/>
      <c r="H427" s="205">
        <v>0.8</v>
      </c>
    </row>
    <row r="428" spans="1:8" ht="12.75">
      <c r="A428" s="297"/>
      <c r="B428" s="5"/>
      <c r="C428" s="63" t="s">
        <v>399</v>
      </c>
      <c r="D428" s="204">
        <v>500</v>
      </c>
      <c r="E428" s="204">
        <v>372</v>
      </c>
      <c r="F428" s="204">
        <v>372</v>
      </c>
      <c r="G428" s="211"/>
      <c r="H428" s="205" t="s">
        <v>467</v>
      </c>
    </row>
    <row r="429" spans="1:8" ht="12.75">
      <c r="A429" s="297"/>
      <c r="B429" s="26"/>
      <c r="C429" s="63" t="s">
        <v>431</v>
      </c>
      <c r="D429" s="204">
        <v>320</v>
      </c>
      <c r="E429" s="204">
        <v>239</v>
      </c>
      <c r="F429" s="204">
        <v>239</v>
      </c>
      <c r="G429" s="211"/>
      <c r="H429" s="205" t="s">
        <v>467</v>
      </c>
    </row>
    <row r="430" spans="1:8" ht="12.75">
      <c r="A430" s="297"/>
      <c r="B430" s="26"/>
      <c r="C430" s="63" t="s">
        <v>434</v>
      </c>
      <c r="D430" s="204">
        <v>150</v>
      </c>
      <c r="E430" s="204">
        <v>146</v>
      </c>
      <c r="F430" s="204">
        <v>146</v>
      </c>
      <c r="G430" s="211"/>
      <c r="H430" s="205" t="s">
        <v>467</v>
      </c>
    </row>
    <row r="431" spans="1:8" ht="12.75">
      <c r="A431" s="297"/>
      <c r="B431" s="5" t="s">
        <v>151</v>
      </c>
      <c r="C431" s="63" t="s">
        <v>568</v>
      </c>
      <c r="D431" s="204">
        <v>152</v>
      </c>
      <c r="E431" s="204">
        <v>152</v>
      </c>
      <c r="F431" s="204"/>
      <c r="G431" s="211"/>
      <c r="H431" s="205">
        <v>0.3</v>
      </c>
    </row>
    <row r="432" spans="1:8" ht="12.75">
      <c r="A432" s="296"/>
      <c r="B432" s="10"/>
      <c r="C432" s="221" t="s">
        <v>534</v>
      </c>
      <c r="D432" s="206">
        <v>285</v>
      </c>
      <c r="E432" s="206">
        <v>285</v>
      </c>
      <c r="F432" s="206"/>
      <c r="G432" s="212"/>
      <c r="H432" s="179">
        <v>0.5</v>
      </c>
    </row>
    <row r="433" spans="1:8" ht="12.75">
      <c r="A433" s="290"/>
      <c r="B433" s="10" t="s">
        <v>158</v>
      </c>
      <c r="C433" s="221" t="s">
        <v>407</v>
      </c>
      <c r="D433" s="206">
        <v>344</v>
      </c>
      <c r="E433" s="206">
        <v>344</v>
      </c>
      <c r="F433" s="206">
        <v>0</v>
      </c>
      <c r="G433" s="212">
        <v>344</v>
      </c>
      <c r="H433" s="179" t="s">
        <v>598</v>
      </c>
    </row>
    <row r="434" spans="1:8" ht="12.75">
      <c r="A434" s="290"/>
      <c r="B434" s="10"/>
      <c r="C434" s="221" t="s">
        <v>569</v>
      </c>
      <c r="D434" s="206">
        <v>31</v>
      </c>
      <c r="E434" s="206">
        <v>31</v>
      </c>
      <c r="F434" s="206">
        <v>31</v>
      </c>
      <c r="G434" s="212">
        <v>0</v>
      </c>
      <c r="H434" s="179">
        <v>3</v>
      </c>
    </row>
    <row r="435" spans="1:8" ht="12.75">
      <c r="A435" s="290"/>
      <c r="B435" s="10"/>
      <c r="C435" s="221" t="s">
        <v>597</v>
      </c>
      <c r="D435" s="206">
        <v>150</v>
      </c>
      <c r="E435" s="206">
        <v>113</v>
      </c>
      <c r="F435" s="206">
        <v>113</v>
      </c>
      <c r="G435" s="212">
        <v>0</v>
      </c>
      <c r="H435" s="179">
        <v>1.2</v>
      </c>
    </row>
    <row r="436" spans="1:8" ht="12.75">
      <c r="A436" s="290"/>
      <c r="B436" s="10" t="s">
        <v>196</v>
      </c>
      <c r="C436" s="221" t="s">
        <v>428</v>
      </c>
      <c r="D436" s="206">
        <v>90</v>
      </c>
      <c r="E436" s="206">
        <v>90</v>
      </c>
      <c r="F436" s="206">
        <v>90</v>
      </c>
      <c r="G436" s="212">
        <v>0</v>
      </c>
      <c r="H436" s="179">
        <v>0.3</v>
      </c>
    </row>
    <row r="437" spans="1:8" ht="12.75">
      <c r="A437" s="290"/>
      <c r="B437" s="10"/>
      <c r="C437" s="221" t="s">
        <v>456</v>
      </c>
      <c r="D437" s="206">
        <v>31</v>
      </c>
      <c r="E437" s="206">
        <v>17</v>
      </c>
      <c r="F437" s="206">
        <v>0</v>
      </c>
      <c r="G437" s="212">
        <v>0</v>
      </c>
      <c r="H437" s="179">
        <v>0.6</v>
      </c>
    </row>
    <row r="438" spans="1:8" ht="12.75">
      <c r="A438" s="290"/>
      <c r="B438" s="10"/>
      <c r="C438" s="221" t="s">
        <v>571</v>
      </c>
      <c r="D438" s="206">
        <v>57</v>
      </c>
      <c r="E438" s="206">
        <v>27</v>
      </c>
      <c r="F438" s="206">
        <v>27</v>
      </c>
      <c r="G438" s="212">
        <v>0</v>
      </c>
      <c r="H438" s="179">
        <v>0.7</v>
      </c>
    </row>
    <row r="439" spans="1:8" ht="12.75">
      <c r="A439" s="290"/>
      <c r="B439" s="10"/>
      <c r="C439" s="221" t="s">
        <v>436</v>
      </c>
      <c r="D439" s="206">
        <v>1000</v>
      </c>
      <c r="E439" s="206">
        <v>286</v>
      </c>
      <c r="F439" s="206">
        <v>286</v>
      </c>
      <c r="G439" s="212">
        <v>0</v>
      </c>
      <c r="H439" s="179">
        <v>2.3</v>
      </c>
    </row>
    <row r="440" spans="1:8" ht="12.75">
      <c r="A440" s="290"/>
      <c r="B440" s="10"/>
      <c r="C440" s="221" t="s">
        <v>518</v>
      </c>
      <c r="D440" s="206">
        <v>77</v>
      </c>
      <c r="E440" s="206">
        <v>31</v>
      </c>
      <c r="F440" s="206">
        <v>31</v>
      </c>
      <c r="G440" s="212">
        <v>0</v>
      </c>
      <c r="H440" s="179">
        <v>2.5</v>
      </c>
    </row>
    <row r="441" spans="1:8" ht="12.75">
      <c r="A441" s="290"/>
      <c r="B441" s="10"/>
      <c r="C441" s="221" t="s">
        <v>590</v>
      </c>
      <c r="D441" s="206">
        <v>174</v>
      </c>
      <c r="E441" s="206">
        <v>37</v>
      </c>
      <c r="F441" s="206">
        <v>37</v>
      </c>
      <c r="G441" s="212">
        <v>0</v>
      </c>
      <c r="H441" s="179">
        <v>2.6</v>
      </c>
    </row>
    <row r="442" spans="1:8" ht="12.75">
      <c r="A442" s="290"/>
      <c r="B442" s="10"/>
      <c r="C442" s="221" t="s">
        <v>457</v>
      </c>
      <c r="D442" s="206">
        <v>20</v>
      </c>
      <c r="E442" s="206">
        <v>20</v>
      </c>
      <c r="F442" s="206">
        <v>19</v>
      </c>
      <c r="G442" s="212">
        <v>0</v>
      </c>
      <c r="H442" s="179">
        <v>0.45</v>
      </c>
    </row>
    <row r="443" spans="1:8" ht="12.75">
      <c r="A443" s="290"/>
      <c r="B443" s="10"/>
      <c r="C443" s="221" t="s">
        <v>568</v>
      </c>
      <c r="D443" s="206">
        <v>30</v>
      </c>
      <c r="E443" s="206">
        <v>12</v>
      </c>
      <c r="F443" s="206">
        <v>12</v>
      </c>
      <c r="G443" s="212">
        <v>0</v>
      </c>
      <c r="H443" s="179">
        <v>0.4</v>
      </c>
    </row>
    <row r="444" spans="1:8" ht="12.75">
      <c r="A444" s="290"/>
      <c r="B444" s="10"/>
      <c r="C444" s="221" t="s">
        <v>534</v>
      </c>
      <c r="D444" s="206">
        <v>554</v>
      </c>
      <c r="E444" s="206">
        <v>235</v>
      </c>
      <c r="F444" s="206">
        <v>30</v>
      </c>
      <c r="G444" s="212">
        <v>0</v>
      </c>
      <c r="H444" s="179">
        <v>0.9</v>
      </c>
    </row>
    <row r="445" spans="1:8" ht="12.75">
      <c r="A445" s="290"/>
      <c r="B445" s="10"/>
      <c r="C445" s="221" t="s">
        <v>392</v>
      </c>
      <c r="D445" s="206">
        <v>1</v>
      </c>
      <c r="E445" s="206">
        <v>1</v>
      </c>
      <c r="F445" s="206">
        <v>1</v>
      </c>
      <c r="G445" s="212">
        <v>0</v>
      </c>
      <c r="H445" s="179">
        <v>1.7</v>
      </c>
    </row>
    <row r="446" spans="1:8" ht="12.75">
      <c r="A446" s="290"/>
      <c r="B446" s="10"/>
      <c r="C446" s="221" t="s">
        <v>399</v>
      </c>
      <c r="D446" s="206">
        <v>400</v>
      </c>
      <c r="E446" s="206">
        <v>55</v>
      </c>
      <c r="F446" s="206">
        <v>55</v>
      </c>
      <c r="G446" s="212">
        <v>0</v>
      </c>
      <c r="H446" s="179">
        <v>2</v>
      </c>
    </row>
    <row r="447" spans="1:8" ht="12.75">
      <c r="A447" s="290"/>
      <c r="B447" s="10"/>
      <c r="C447" s="221" t="s">
        <v>415</v>
      </c>
      <c r="D447" s="206">
        <v>500</v>
      </c>
      <c r="E447" s="206">
        <v>35</v>
      </c>
      <c r="F447" s="206">
        <v>35</v>
      </c>
      <c r="G447" s="212">
        <v>0</v>
      </c>
      <c r="H447" s="179">
        <v>2.1</v>
      </c>
    </row>
    <row r="448" spans="1:8" ht="12.75">
      <c r="A448" s="290"/>
      <c r="B448" s="10"/>
      <c r="C448" s="221" t="s">
        <v>630</v>
      </c>
      <c r="D448" s="206">
        <v>34</v>
      </c>
      <c r="E448" s="206">
        <v>5</v>
      </c>
      <c r="F448" s="206">
        <v>5</v>
      </c>
      <c r="G448" s="212">
        <v>0</v>
      </c>
      <c r="H448" s="179">
        <v>0.9</v>
      </c>
    </row>
    <row r="449" spans="1:8" ht="12.75">
      <c r="A449" s="290"/>
      <c r="B449" s="10"/>
      <c r="C449" s="221" t="s">
        <v>631</v>
      </c>
      <c r="D449" s="206">
        <v>30</v>
      </c>
      <c r="E449" s="206">
        <v>0</v>
      </c>
      <c r="F449" s="206">
        <v>0</v>
      </c>
      <c r="G449" s="212">
        <v>0</v>
      </c>
      <c r="H449" s="179">
        <v>1.2</v>
      </c>
    </row>
    <row r="450" spans="1:8" ht="12.75">
      <c r="A450" s="290"/>
      <c r="B450" s="10"/>
      <c r="C450" s="221" t="s">
        <v>550</v>
      </c>
      <c r="D450" s="206">
        <v>30</v>
      </c>
      <c r="E450" s="206">
        <v>8</v>
      </c>
      <c r="F450" s="206">
        <v>8</v>
      </c>
      <c r="G450" s="212">
        <v>0</v>
      </c>
      <c r="H450" s="179">
        <v>0.6</v>
      </c>
    </row>
    <row r="451" spans="1:8" ht="12.75">
      <c r="A451" s="290"/>
      <c r="B451" s="10"/>
      <c r="C451" s="221" t="s">
        <v>632</v>
      </c>
      <c r="D451" s="206">
        <v>45</v>
      </c>
      <c r="E451" s="206">
        <v>35</v>
      </c>
      <c r="F451" s="206">
        <v>0</v>
      </c>
      <c r="G451" s="212">
        <v>0</v>
      </c>
      <c r="H451" s="179">
        <v>1.9</v>
      </c>
    </row>
    <row r="452" spans="1:8" ht="12.75">
      <c r="A452" s="290"/>
      <c r="B452" s="10"/>
      <c r="C452" s="221" t="s">
        <v>633</v>
      </c>
      <c r="D452" s="206">
        <v>25</v>
      </c>
      <c r="E452" s="206">
        <v>18</v>
      </c>
      <c r="F452" s="206">
        <v>0</v>
      </c>
      <c r="G452" s="212">
        <v>0</v>
      </c>
      <c r="H452" s="179">
        <v>1.5</v>
      </c>
    </row>
    <row r="453" spans="1:8" ht="12.75">
      <c r="A453" s="290"/>
      <c r="B453" s="10"/>
      <c r="C453" s="221" t="s">
        <v>527</v>
      </c>
      <c r="D453" s="206">
        <v>36</v>
      </c>
      <c r="E453" s="206">
        <v>26</v>
      </c>
      <c r="F453" s="206">
        <v>0</v>
      </c>
      <c r="G453" s="212">
        <v>0</v>
      </c>
      <c r="H453" s="179">
        <v>0.7</v>
      </c>
    </row>
    <row r="454" spans="1:8" ht="12.75">
      <c r="A454" s="290"/>
      <c r="B454" s="10" t="s">
        <v>187</v>
      </c>
      <c r="C454" s="221" t="s">
        <v>399</v>
      </c>
      <c r="D454" s="206">
        <v>500</v>
      </c>
      <c r="E454" s="206">
        <v>53</v>
      </c>
      <c r="F454" s="206">
        <v>53</v>
      </c>
      <c r="G454" s="212">
        <v>0</v>
      </c>
      <c r="H454" s="179">
        <v>1.8</v>
      </c>
    </row>
    <row r="455" spans="1:8" ht="12.75">
      <c r="A455" s="290"/>
      <c r="B455" s="10" t="s">
        <v>87</v>
      </c>
      <c r="C455" s="221" t="s">
        <v>847</v>
      </c>
      <c r="D455" s="206">
        <v>52</v>
      </c>
      <c r="E455" s="206">
        <v>27</v>
      </c>
      <c r="F455" s="206">
        <v>27</v>
      </c>
      <c r="G455" s="212"/>
      <c r="H455" s="179">
        <v>1.7</v>
      </c>
    </row>
    <row r="456" spans="1:8" ht="12.75">
      <c r="A456" s="290"/>
      <c r="B456" s="10"/>
      <c r="C456" s="221" t="s">
        <v>847</v>
      </c>
      <c r="D456" s="206">
        <v>42</v>
      </c>
      <c r="E456" s="206">
        <v>5</v>
      </c>
      <c r="F456" s="206">
        <v>5</v>
      </c>
      <c r="G456" s="212"/>
      <c r="H456" s="179">
        <v>1.2</v>
      </c>
    </row>
    <row r="457" spans="1:8" ht="12.75">
      <c r="A457" s="290"/>
      <c r="B457" s="10"/>
      <c r="C457" s="221" t="s">
        <v>811</v>
      </c>
      <c r="D457" s="206">
        <v>230</v>
      </c>
      <c r="E457" s="206">
        <v>63</v>
      </c>
      <c r="F457" s="206">
        <v>63</v>
      </c>
      <c r="G457" s="212"/>
      <c r="H457" s="179">
        <v>1</v>
      </c>
    </row>
    <row r="458" spans="1:8" ht="12.75">
      <c r="A458" s="290"/>
      <c r="B458" s="10"/>
      <c r="C458" s="221" t="s">
        <v>829</v>
      </c>
      <c r="D458" s="206">
        <v>30</v>
      </c>
      <c r="E458" s="206">
        <v>17</v>
      </c>
      <c r="F458" s="206">
        <v>17</v>
      </c>
      <c r="G458" s="212"/>
      <c r="H458" s="179">
        <v>0.4</v>
      </c>
    </row>
    <row r="459" spans="1:8" ht="12.75">
      <c r="A459" s="290"/>
      <c r="B459" s="5"/>
      <c r="C459" s="221" t="s">
        <v>811</v>
      </c>
      <c r="D459" s="206">
        <v>104</v>
      </c>
      <c r="E459" s="206">
        <v>20</v>
      </c>
      <c r="F459" s="206">
        <v>20</v>
      </c>
      <c r="G459" s="212"/>
      <c r="H459" s="179">
        <v>2.5</v>
      </c>
    </row>
    <row r="460" spans="1:8" ht="12.75">
      <c r="A460" s="290"/>
      <c r="B460" s="5"/>
      <c r="C460" s="221" t="s">
        <v>848</v>
      </c>
      <c r="D460" s="206">
        <v>50</v>
      </c>
      <c r="E460" s="206">
        <v>48</v>
      </c>
      <c r="F460" s="206">
        <v>48</v>
      </c>
      <c r="G460" s="212"/>
      <c r="H460" s="179">
        <v>0.5</v>
      </c>
    </row>
    <row r="461" spans="1:8" ht="12.75">
      <c r="A461" s="290"/>
      <c r="B461" s="5"/>
      <c r="C461" s="221" t="s">
        <v>849</v>
      </c>
      <c r="D461" s="206">
        <v>150</v>
      </c>
      <c r="E461" s="206">
        <v>26</v>
      </c>
      <c r="F461" s="206">
        <v>26</v>
      </c>
      <c r="G461" s="212"/>
      <c r="H461" s="179">
        <v>0.6</v>
      </c>
    </row>
    <row r="462" spans="1:8" ht="12.75">
      <c r="A462" s="286"/>
      <c r="B462" s="25"/>
      <c r="C462" s="102" t="s">
        <v>836</v>
      </c>
      <c r="D462" s="131">
        <v>401</v>
      </c>
      <c r="E462" s="131">
        <v>126</v>
      </c>
      <c r="F462" s="131">
        <v>126</v>
      </c>
      <c r="G462" s="213"/>
      <c r="H462" s="178">
        <v>1</v>
      </c>
    </row>
    <row r="463" spans="1:8" ht="12.75">
      <c r="A463" s="287">
        <v>33</v>
      </c>
      <c r="B463" s="4" t="s">
        <v>165</v>
      </c>
      <c r="C463" s="42"/>
      <c r="D463" s="129">
        <f>SUM(D464:D466)</f>
        <v>560</v>
      </c>
      <c r="E463" s="129">
        <f>SUM(E464:E466)</f>
        <v>134</v>
      </c>
      <c r="F463" s="129">
        <f>SUM(F464:F466)</f>
        <v>134</v>
      </c>
      <c r="G463" s="129">
        <f>SUM(G464:G466)</f>
        <v>0</v>
      </c>
      <c r="H463" s="176"/>
    </row>
    <row r="464" spans="1:8" ht="12.75">
      <c r="A464" s="288"/>
      <c r="B464" s="53" t="s">
        <v>141</v>
      </c>
      <c r="C464" s="21" t="s">
        <v>412</v>
      </c>
      <c r="D464" s="130">
        <v>90</v>
      </c>
      <c r="E464" s="130">
        <v>22</v>
      </c>
      <c r="F464" s="130">
        <v>22</v>
      </c>
      <c r="G464" s="214"/>
      <c r="H464" s="170">
        <v>1.2</v>
      </c>
    </row>
    <row r="465" spans="1:8" ht="12.75">
      <c r="A465" s="296"/>
      <c r="B465" s="10" t="s">
        <v>187</v>
      </c>
      <c r="C465" s="221" t="s">
        <v>436</v>
      </c>
      <c r="D465" s="206">
        <v>450</v>
      </c>
      <c r="E465" s="206">
        <v>104</v>
      </c>
      <c r="F465" s="206">
        <v>104</v>
      </c>
      <c r="G465" s="212">
        <v>0</v>
      </c>
      <c r="H465" s="179" t="s">
        <v>724</v>
      </c>
    </row>
    <row r="466" spans="1:8" ht="12.75">
      <c r="A466" s="283"/>
      <c r="B466" s="6"/>
      <c r="C466" s="102" t="s">
        <v>725</v>
      </c>
      <c r="D466" s="131">
        <v>20</v>
      </c>
      <c r="E466" s="131">
        <v>8</v>
      </c>
      <c r="F466" s="131">
        <v>8</v>
      </c>
      <c r="G466" s="213">
        <v>0</v>
      </c>
      <c r="H466" s="178" t="s">
        <v>698</v>
      </c>
    </row>
    <row r="467" spans="1:8" ht="25.5">
      <c r="A467" s="287" t="s">
        <v>351</v>
      </c>
      <c r="B467" s="4" t="s">
        <v>268</v>
      </c>
      <c r="C467" s="254"/>
      <c r="D467" s="126">
        <f>SUM(D468:D468)</f>
        <v>80</v>
      </c>
      <c r="E467" s="126">
        <f>SUM(E468:E468)</f>
        <v>73</v>
      </c>
      <c r="F467" s="126">
        <f>SUM(F468:F468)</f>
        <v>73</v>
      </c>
      <c r="G467" s="126">
        <f>SUM(G468:G468)</f>
        <v>0</v>
      </c>
      <c r="H467" s="172"/>
    </row>
    <row r="468" spans="1:8" ht="12.75">
      <c r="A468" s="285"/>
      <c r="B468" s="5" t="s">
        <v>196</v>
      </c>
      <c r="C468" s="63" t="s">
        <v>407</v>
      </c>
      <c r="D468" s="136">
        <v>80</v>
      </c>
      <c r="E468" s="136">
        <v>73</v>
      </c>
      <c r="F468" s="136">
        <v>73</v>
      </c>
      <c r="G468" s="136">
        <v>0</v>
      </c>
      <c r="H468" s="184">
        <v>0.7</v>
      </c>
    </row>
    <row r="469" spans="1:8" ht="12.75">
      <c r="A469" s="282">
        <v>35</v>
      </c>
      <c r="B469" s="2" t="s">
        <v>309</v>
      </c>
      <c r="C469" s="38"/>
      <c r="D469" s="112">
        <f>SUM(D470)</f>
        <v>280</v>
      </c>
      <c r="E469" s="112">
        <f>SUM(E470)</f>
        <v>116</v>
      </c>
      <c r="F469" s="112">
        <f>SUM(F470)</f>
        <v>116</v>
      </c>
      <c r="G469" s="112"/>
      <c r="H469" s="154"/>
    </row>
    <row r="470" spans="1:8" ht="12.75">
      <c r="A470" s="286"/>
      <c r="B470" s="6" t="s">
        <v>187</v>
      </c>
      <c r="C470" s="102" t="s">
        <v>426</v>
      </c>
      <c r="D470" s="133">
        <v>280</v>
      </c>
      <c r="E470" s="133">
        <v>116</v>
      </c>
      <c r="F470" s="133">
        <v>116</v>
      </c>
      <c r="G470" s="133">
        <v>0</v>
      </c>
      <c r="H470" s="180">
        <v>0.7</v>
      </c>
    </row>
    <row r="471" spans="1:8" ht="12.75">
      <c r="A471" s="282">
        <v>36</v>
      </c>
      <c r="B471" s="2" t="s">
        <v>144</v>
      </c>
      <c r="C471" s="38"/>
      <c r="D471" s="112">
        <f>SUM(D472:D473)</f>
        <v>65</v>
      </c>
      <c r="E471" s="112">
        <f>SUM(E472:E473)</f>
        <v>46</v>
      </c>
      <c r="F471" s="112">
        <f>SUM(F472:F473)</f>
        <v>46</v>
      </c>
      <c r="G471" s="112">
        <f>SUM(G472:G473)</f>
        <v>0</v>
      </c>
      <c r="H471" s="154"/>
    </row>
    <row r="472" spans="1:8" ht="12.75">
      <c r="A472" s="290"/>
      <c r="B472" s="10" t="s">
        <v>141</v>
      </c>
      <c r="C472" s="221" t="s">
        <v>392</v>
      </c>
      <c r="D472" s="114">
        <v>40</v>
      </c>
      <c r="E472" s="114">
        <v>24</v>
      </c>
      <c r="F472" s="114">
        <v>24</v>
      </c>
      <c r="G472" s="114"/>
      <c r="H472" s="157" t="s">
        <v>417</v>
      </c>
    </row>
    <row r="473" spans="1:8" ht="12.75">
      <c r="A473" s="286"/>
      <c r="B473" s="6"/>
      <c r="C473" s="102" t="s">
        <v>404</v>
      </c>
      <c r="D473" s="133">
        <v>25</v>
      </c>
      <c r="E473" s="133">
        <v>22</v>
      </c>
      <c r="F473" s="133">
        <v>22</v>
      </c>
      <c r="G473" s="133"/>
      <c r="H473" s="180" t="s">
        <v>420</v>
      </c>
    </row>
    <row r="474" spans="1:8" ht="12.75">
      <c r="A474" s="282">
        <v>37</v>
      </c>
      <c r="B474" s="2" t="s">
        <v>98</v>
      </c>
      <c r="C474" s="38"/>
      <c r="D474" s="112">
        <f>SUM(D475:D476)</f>
        <v>455</v>
      </c>
      <c r="E474" s="112">
        <f>SUM(E475:E476)</f>
        <v>111</v>
      </c>
      <c r="F474" s="112">
        <f>SUM(F475:F476)</f>
        <v>111</v>
      </c>
      <c r="G474" s="112">
        <f>SUM(G475:G476)</f>
        <v>0</v>
      </c>
      <c r="H474" s="154"/>
    </row>
    <row r="475" spans="1:8" ht="12.75">
      <c r="A475" s="295"/>
      <c r="B475" s="10" t="s">
        <v>141</v>
      </c>
      <c r="C475" s="21" t="s">
        <v>412</v>
      </c>
      <c r="D475" s="135">
        <v>430</v>
      </c>
      <c r="E475" s="135">
        <v>110</v>
      </c>
      <c r="F475" s="135">
        <v>110</v>
      </c>
      <c r="G475" s="135"/>
      <c r="H475" s="181">
        <v>0.7</v>
      </c>
    </row>
    <row r="476" spans="1:8" ht="12.75">
      <c r="A476" s="286"/>
      <c r="B476" s="25"/>
      <c r="C476" s="102" t="s">
        <v>397</v>
      </c>
      <c r="D476" s="133">
        <v>25</v>
      </c>
      <c r="E476" s="133">
        <v>1</v>
      </c>
      <c r="F476" s="133">
        <v>1</v>
      </c>
      <c r="G476" s="133"/>
      <c r="H476" s="180">
        <v>2</v>
      </c>
    </row>
    <row r="477" spans="1:8" ht="12.75">
      <c r="A477" s="287">
        <v>38</v>
      </c>
      <c r="B477" s="4" t="s">
        <v>65</v>
      </c>
      <c r="C477" s="254"/>
      <c r="D477" s="126">
        <f>SUM(D478:D528)</f>
        <v>43756</v>
      </c>
      <c r="E477" s="126">
        <f>SUM(E478:E528)</f>
        <v>19230</v>
      </c>
      <c r="F477" s="126">
        <f>SUM(F478:F528)</f>
        <v>14409</v>
      </c>
      <c r="G477" s="126">
        <f>SUM(G478:G528)</f>
        <v>345</v>
      </c>
      <c r="H477" s="172"/>
    </row>
    <row r="478" spans="1:8" ht="12.75">
      <c r="A478" s="285"/>
      <c r="B478" s="5" t="s">
        <v>141</v>
      </c>
      <c r="C478" s="255" t="s">
        <v>424</v>
      </c>
      <c r="D478" s="204">
        <v>1000</v>
      </c>
      <c r="E478" s="204">
        <v>117</v>
      </c>
      <c r="F478" s="204"/>
      <c r="G478" s="204">
        <v>117</v>
      </c>
      <c r="H478" s="174">
        <v>3.8</v>
      </c>
    </row>
    <row r="479" spans="1:8" ht="12.75">
      <c r="A479" s="285"/>
      <c r="B479" s="5"/>
      <c r="C479" s="255" t="s">
        <v>409</v>
      </c>
      <c r="D479" s="204">
        <v>272</v>
      </c>
      <c r="E479" s="204">
        <v>76</v>
      </c>
      <c r="F479" s="204"/>
      <c r="G479" s="204">
        <v>76</v>
      </c>
      <c r="H479" s="174">
        <v>3.8</v>
      </c>
    </row>
    <row r="480" spans="1:8" ht="12.75">
      <c r="A480" s="285"/>
      <c r="B480" s="5"/>
      <c r="C480" s="255" t="s">
        <v>423</v>
      </c>
      <c r="D480" s="204">
        <v>400</v>
      </c>
      <c r="E480" s="204">
        <v>203</v>
      </c>
      <c r="F480" s="204">
        <v>203</v>
      </c>
      <c r="G480" s="204"/>
      <c r="H480" s="174">
        <v>3.3</v>
      </c>
    </row>
    <row r="481" spans="1:8" ht="12.75">
      <c r="A481" s="285"/>
      <c r="B481" s="5"/>
      <c r="C481" s="63" t="s">
        <v>393</v>
      </c>
      <c r="D481" s="204">
        <v>300</v>
      </c>
      <c r="E481" s="204">
        <v>290</v>
      </c>
      <c r="F481" s="204"/>
      <c r="G481" s="204"/>
      <c r="H481" s="205">
        <v>0.6</v>
      </c>
    </row>
    <row r="482" spans="1:8" ht="12.75">
      <c r="A482" s="285"/>
      <c r="B482" s="5"/>
      <c r="C482" s="63" t="s">
        <v>399</v>
      </c>
      <c r="D482" s="204">
        <v>150</v>
      </c>
      <c r="E482" s="204">
        <v>18</v>
      </c>
      <c r="F482" s="204"/>
      <c r="G482" s="204"/>
      <c r="H482" s="205">
        <v>1.4</v>
      </c>
    </row>
    <row r="483" spans="1:8" ht="12.75">
      <c r="A483" s="285"/>
      <c r="B483" s="5"/>
      <c r="C483" s="63" t="s">
        <v>419</v>
      </c>
      <c r="D483" s="204">
        <v>198</v>
      </c>
      <c r="E483" s="204">
        <v>165</v>
      </c>
      <c r="F483" s="204"/>
      <c r="G483" s="204"/>
      <c r="H483" s="205" t="s">
        <v>495</v>
      </c>
    </row>
    <row r="484" spans="1:8" ht="12.75">
      <c r="A484" s="285"/>
      <c r="B484" s="5"/>
      <c r="C484" s="63" t="s">
        <v>496</v>
      </c>
      <c r="D484" s="204">
        <v>48</v>
      </c>
      <c r="E484" s="204">
        <v>35</v>
      </c>
      <c r="F484" s="204"/>
      <c r="G484" s="204"/>
      <c r="H484" s="205" t="s">
        <v>497</v>
      </c>
    </row>
    <row r="485" spans="1:8" ht="12.75">
      <c r="A485" s="285"/>
      <c r="B485" s="5"/>
      <c r="C485" s="63" t="s">
        <v>498</v>
      </c>
      <c r="D485" s="204">
        <v>408</v>
      </c>
      <c r="E485" s="204">
        <v>408</v>
      </c>
      <c r="F485" s="204">
        <v>408</v>
      </c>
      <c r="G485" s="204"/>
      <c r="H485" s="205">
        <v>0.25</v>
      </c>
    </row>
    <row r="486" spans="1:8" ht="12.75">
      <c r="A486" s="285"/>
      <c r="B486" s="5"/>
      <c r="C486" s="63" t="s">
        <v>398</v>
      </c>
      <c r="D486" s="204">
        <v>539</v>
      </c>
      <c r="E486" s="204">
        <v>539</v>
      </c>
      <c r="F486" s="204">
        <v>539</v>
      </c>
      <c r="G486" s="204"/>
      <c r="H486" s="205">
        <v>1.5</v>
      </c>
    </row>
    <row r="487" spans="1:8" ht="12.75">
      <c r="A487" s="285"/>
      <c r="B487" s="5"/>
      <c r="C487" s="63" t="s">
        <v>401</v>
      </c>
      <c r="D487" s="204">
        <v>156</v>
      </c>
      <c r="E487" s="204">
        <v>156</v>
      </c>
      <c r="F487" s="204">
        <v>156</v>
      </c>
      <c r="G487" s="204"/>
      <c r="H487" s="205">
        <v>2.2</v>
      </c>
    </row>
    <row r="488" spans="1:8" ht="12.75">
      <c r="A488" s="285"/>
      <c r="B488" s="5"/>
      <c r="C488" s="63" t="s">
        <v>411</v>
      </c>
      <c r="D488" s="204">
        <v>1500</v>
      </c>
      <c r="E488" s="204">
        <v>730</v>
      </c>
      <c r="F488" s="204"/>
      <c r="G488" s="204"/>
      <c r="H488" s="205">
        <v>0.6</v>
      </c>
    </row>
    <row r="489" spans="1:8" ht="12.75">
      <c r="A489" s="285"/>
      <c r="B489" s="5"/>
      <c r="C489" s="63" t="s">
        <v>399</v>
      </c>
      <c r="D489" s="204">
        <v>2000</v>
      </c>
      <c r="E489" s="204">
        <v>1500</v>
      </c>
      <c r="F489" s="204"/>
      <c r="G489" s="204"/>
      <c r="H489" s="205">
        <v>0.4</v>
      </c>
    </row>
    <row r="490" spans="1:8" ht="12.75">
      <c r="A490" s="285"/>
      <c r="B490" s="5" t="s">
        <v>151</v>
      </c>
      <c r="C490" s="63" t="s">
        <v>568</v>
      </c>
      <c r="D490" s="204">
        <v>585</v>
      </c>
      <c r="E490" s="204">
        <v>585</v>
      </c>
      <c r="F490" s="204"/>
      <c r="G490" s="204"/>
      <c r="H490" s="205">
        <v>0.2</v>
      </c>
    </row>
    <row r="491" spans="1:8" ht="12.75">
      <c r="A491" s="285"/>
      <c r="B491" s="5"/>
      <c r="C491" s="63" t="s">
        <v>534</v>
      </c>
      <c r="D491" s="204">
        <v>122</v>
      </c>
      <c r="E491" s="204">
        <v>122</v>
      </c>
      <c r="F491" s="204"/>
      <c r="G491" s="204"/>
      <c r="H491" s="205">
        <v>0.25</v>
      </c>
    </row>
    <row r="492" spans="1:8" ht="12.75">
      <c r="A492" s="285"/>
      <c r="B492" s="5"/>
      <c r="C492" s="63" t="s">
        <v>407</v>
      </c>
      <c r="D492" s="204">
        <v>13</v>
      </c>
      <c r="E492" s="204">
        <v>13</v>
      </c>
      <c r="F492" s="204"/>
      <c r="G492" s="204"/>
      <c r="H492" s="205">
        <v>1.2</v>
      </c>
    </row>
    <row r="493" spans="1:8" ht="12.75">
      <c r="A493" s="285"/>
      <c r="B493" s="5"/>
      <c r="C493" s="63" t="s">
        <v>569</v>
      </c>
      <c r="D493" s="204">
        <v>37</v>
      </c>
      <c r="E493" s="204">
        <v>37</v>
      </c>
      <c r="F493" s="204"/>
      <c r="G493" s="204"/>
      <c r="H493" s="205">
        <v>2</v>
      </c>
    </row>
    <row r="494" spans="1:8" ht="12.75">
      <c r="A494" s="285"/>
      <c r="B494" s="5"/>
      <c r="C494" s="63" t="s">
        <v>570</v>
      </c>
      <c r="D494" s="204">
        <v>513</v>
      </c>
      <c r="E494" s="204">
        <v>513</v>
      </c>
      <c r="F494" s="204"/>
      <c r="G494" s="204"/>
      <c r="H494" s="205">
        <v>2.7</v>
      </c>
    </row>
    <row r="495" spans="1:8" ht="12.75">
      <c r="A495" s="285"/>
      <c r="B495" s="5"/>
      <c r="C495" s="63" t="s">
        <v>396</v>
      </c>
      <c r="D495" s="204">
        <v>129</v>
      </c>
      <c r="E495" s="204">
        <v>129</v>
      </c>
      <c r="F495" s="204">
        <v>129</v>
      </c>
      <c r="G495" s="204"/>
      <c r="H495" s="205">
        <v>1.7</v>
      </c>
    </row>
    <row r="496" spans="1:8" ht="12.75">
      <c r="A496" s="285"/>
      <c r="B496" s="5" t="s">
        <v>158</v>
      </c>
      <c r="C496" s="63" t="s">
        <v>436</v>
      </c>
      <c r="D496" s="204">
        <v>1138</v>
      </c>
      <c r="E496" s="204">
        <v>1072</v>
      </c>
      <c r="F496" s="204">
        <v>1072</v>
      </c>
      <c r="G496" s="204">
        <v>0</v>
      </c>
      <c r="H496" s="205">
        <v>1.9</v>
      </c>
    </row>
    <row r="497" spans="1:8" ht="12.75">
      <c r="A497" s="285"/>
      <c r="B497" s="5"/>
      <c r="C497" s="63" t="s">
        <v>518</v>
      </c>
      <c r="D497" s="204">
        <v>10</v>
      </c>
      <c r="E497" s="204">
        <v>10</v>
      </c>
      <c r="F497" s="204">
        <v>10</v>
      </c>
      <c r="G497" s="204">
        <v>0</v>
      </c>
      <c r="H497" s="205">
        <v>1.9</v>
      </c>
    </row>
    <row r="498" spans="1:8" ht="12.75">
      <c r="A498" s="285"/>
      <c r="B498" s="5"/>
      <c r="C498" s="63" t="s">
        <v>588</v>
      </c>
      <c r="D498" s="204">
        <v>3</v>
      </c>
      <c r="E498" s="204">
        <v>3</v>
      </c>
      <c r="F498" s="204">
        <v>3</v>
      </c>
      <c r="G498" s="204">
        <v>0</v>
      </c>
      <c r="H498" s="205">
        <v>6.5</v>
      </c>
    </row>
    <row r="499" spans="1:8" ht="12.75">
      <c r="A499" s="285"/>
      <c r="B499" s="5"/>
      <c r="C499" s="63" t="s">
        <v>398</v>
      </c>
      <c r="D499" s="204">
        <v>0</v>
      </c>
      <c r="E499" s="204">
        <v>0</v>
      </c>
      <c r="F499" s="204">
        <v>0</v>
      </c>
      <c r="G499" s="204">
        <v>0</v>
      </c>
      <c r="H499" s="205">
        <v>0.9</v>
      </c>
    </row>
    <row r="500" spans="1:8" ht="12.75">
      <c r="A500" s="285"/>
      <c r="B500" s="5"/>
      <c r="C500" s="63" t="s">
        <v>458</v>
      </c>
      <c r="D500" s="204">
        <v>5000</v>
      </c>
      <c r="E500" s="204">
        <v>64</v>
      </c>
      <c r="F500" s="204">
        <v>60</v>
      </c>
      <c r="G500" s="204">
        <v>0</v>
      </c>
      <c r="H500" s="205">
        <v>2</v>
      </c>
    </row>
    <row r="501" spans="1:8" ht="12.75">
      <c r="A501" s="285"/>
      <c r="B501" s="5"/>
      <c r="C501" s="63" t="s">
        <v>569</v>
      </c>
      <c r="D501" s="204">
        <v>2400</v>
      </c>
      <c r="E501" s="204">
        <v>374</v>
      </c>
      <c r="F501" s="204">
        <v>370</v>
      </c>
      <c r="G501" s="204">
        <v>0</v>
      </c>
      <c r="H501" s="205">
        <v>2</v>
      </c>
    </row>
    <row r="502" spans="1:8" ht="12.75">
      <c r="A502" s="285"/>
      <c r="B502" s="5"/>
      <c r="C502" s="63" t="s">
        <v>454</v>
      </c>
      <c r="D502" s="204">
        <v>500</v>
      </c>
      <c r="E502" s="204">
        <v>500</v>
      </c>
      <c r="F502" s="204">
        <v>440</v>
      </c>
      <c r="G502" s="204">
        <v>0</v>
      </c>
      <c r="H502" s="205"/>
    </row>
    <row r="503" spans="1:8" ht="12.75">
      <c r="A503" s="285"/>
      <c r="B503" s="5"/>
      <c r="C503" s="63" t="s">
        <v>431</v>
      </c>
      <c r="D503" s="204">
        <v>600</v>
      </c>
      <c r="E503" s="204">
        <v>204</v>
      </c>
      <c r="F503" s="204">
        <v>200</v>
      </c>
      <c r="G503" s="204">
        <v>0</v>
      </c>
      <c r="H503" s="205">
        <v>1</v>
      </c>
    </row>
    <row r="504" spans="1:8" ht="12.75">
      <c r="A504" s="285"/>
      <c r="B504" s="5"/>
      <c r="C504" s="63" t="s">
        <v>545</v>
      </c>
      <c r="D504" s="204">
        <v>5000</v>
      </c>
      <c r="E504" s="204">
        <v>216</v>
      </c>
      <c r="F504" s="204">
        <v>216</v>
      </c>
      <c r="G504" s="204">
        <v>0</v>
      </c>
      <c r="H504" s="205">
        <v>2.5</v>
      </c>
    </row>
    <row r="505" spans="1:8" ht="12.75">
      <c r="A505" s="285"/>
      <c r="B505" s="1"/>
      <c r="C505" s="63" t="s">
        <v>452</v>
      </c>
      <c r="D505" s="204">
        <v>30</v>
      </c>
      <c r="E505" s="204">
        <v>30</v>
      </c>
      <c r="F505" s="204">
        <v>30</v>
      </c>
      <c r="G505" s="204">
        <v>0</v>
      </c>
      <c r="H505" s="205">
        <v>0.6</v>
      </c>
    </row>
    <row r="506" spans="1:8" ht="12.75">
      <c r="A506" s="285"/>
      <c r="B506" s="5" t="s">
        <v>196</v>
      </c>
      <c r="C506" s="63" t="s">
        <v>436</v>
      </c>
      <c r="D506" s="204">
        <v>600</v>
      </c>
      <c r="E506" s="204">
        <v>12</v>
      </c>
      <c r="F506" s="204">
        <v>12</v>
      </c>
      <c r="G506" s="204">
        <v>0</v>
      </c>
      <c r="H506" s="205">
        <v>1.2</v>
      </c>
    </row>
    <row r="507" spans="1:8" ht="12.75">
      <c r="A507" s="285"/>
      <c r="B507" s="5"/>
      <c r="C507" s="63" t="s">
        <v>462</v>
      </c>
      <c r="D507" s="204">
        <v>42</v>
      </c>
      <c r="E507" s="204">
        <v>37</v>
      </c>
      <c r="F507" s="204">
        <v>0</v>
      </c>
      <c r="G507" s="204">
        <v>0</v>
      </c>
      <c r="H507" s="205">
        <v>1.2</v>
      </c>
    </row>
    <row r="508" spans="1:8" ht="12.75">
      <c r="A508" s="285"/>
      <c r="B508" s="5"/>
      <c r="C508" s="63" t="s">
        <v>401</v>
      </c>
      <c r="D508" s="204">
        <v>73</v>
      </c>
      <c r="E508" s="204">
        <v>8</v>
      </c>
      <c r="F508" s="204">
        <v>0</v>
      </c>
      <c r="G508" s="204">
        <v>8</v>
      </c>
      <c r="H508" s="205" t="s">
        <v>883</v>
      </c>
    </row>
    <row r="509" spans="1:8" ht="12.75">
      <c r="A509" s="285"/>
      <c r="B509" s="5"/>
      <c r="C509" s="63" t="s">
        <v>401</v>
      </c>
      <c r="D509" s="204">
        <v>15</v>
      </c>
      <c r="E509" s="204">
        <v>14</v>
      </c>
      <c r="F509" s="204">
        <v>14</v>
      </c>
      <c r="G509" s="204">
        <v>0</v>
      </c>
      <c r="H509" s="205">
        <v>0.6</v>
      </c>
    </row>
    <row r="510" spans="1:8" ht="12.75">
      <c r="A510" s="285"/>
      <c r="B510" s="5"/>
      <c r="C510" s="63" t="s">
        <v>393</v>
      </c>
      <c r="D510" s="204">
        <v>252</v>
      </c>
      <c r="E510" s="204">
        <v>252</v>
      </c>
      <c r="F510" s="204">
        <v>0</v>
      </c>
      <c r="G510" s="204">
        <v>0</v>
      </c>
      <c r="H510" s="205">
        <v>0.7</v>
      </c>
    </row>
    <row r="511" spans="1:8" ht="12.75">
      <c r="A511" s="285"/>
      <c r="B511" s="5"/>
      <c r="C511" s="63" t="s">
        <v>403</v>
      </c>
      <c r="D511" s="204">
        <v>300</v>
      </c>
      <c r="E511" s="204">
        <v>144</v>
      </c>
      <c r="F511" s="204">
        <v>0</v>
      </c>
      <c r="G511" s="204">
        <v>144</v>
      </c>
      <c r="H511" s="205" t="s">
        <v>884</v>
      </c>
    </row>
    <row r="512" spans="1:8" ht="12.75">
      <c r="A512" s="285"/>
      <c r="B512" s="5"/>
      <c r="C512" s="63" t="s">
        <v>509</v>
      </c>
      <c r="D512" s="204">
        <v>3313</v>
      </c>
      <c r="E512" s="204">
        <v>2743</v>
      </c>
      <c r="F512" s="204">
        <v>2743</v>
      </c>
      <c r="G512" s="204">
        <v>0</v>
      </c>
      <c r="H512" s="205">
        <v>0.9</v>
      </c>
    </row>
    <row r="513" spans="1:8" ht="12.75">
      <c r="A513" s="285"/>
      <c r="B513" s="5"/>
      <c r="C513" s="63" t="s">
        <v>636</v>
      </c>
      <c r="D513" s="204">
        <v>25</v>
      </c>
      <c r="E513" s="204">
        <v>25</v>
      </c>
      <c r="F513" s="204">
        <v>0</v>
      </c>
      <c r="G513" s="204">
        <v>0</v>
      </c>
      <c r="H513" s="205">
        <v>1.5</v>
      </c>
    </row>
    <row r="514" spans="1:8" ht="12.75">
      <c r="A514" s="285"/>
      <c r="B514" s="5"/>
      <c r="C514" s="63" t="s">
        <v>637</v>
      </c>
      <c r="D514" s="204">
        <v>5271</v>
      </c>
      <c r="E514" s="204">
        <v>3321</v>
      </c>
      <c r="F514" s="204">
        <v>3321</v>
      </c>
      <c r="G514" s="204">
        <v>0</v>
      </c>
      <c r="H514" s="205">
        <v>0.5</v>
      </c>
    </row>
    <row r="515" spans="1:8" ht="12.75">
      <c r="A515" s="285"/>
      <c r="B515" s="5"/>
      <c r="C515" s="63" t="s">
        <v>638</v>
      </c>
      <c r="D515" s="204">
        <v>150</v>
      </c>
      <c r="E515" s="204">
        <v>2</v>
      </c>
      <c r="F515" s="204">
        <v>2</v>
      </c>
      <c r="G515" s="204">
        <v>0</v>
      </c>
      <c r="H515" s="205">
        <v>4.2</v>
      </c>
    </row>
    <row r="516" spans="1:8" ht="12.75">
      <c r="A516" s="285"/>
      <c r="B516" s="5" t="s">
        <v>187</v>
      </c>
      <c r="C516" s="63" t="s">
        <v>414</v>
      </c>
      <c r="D516" s="204">
        <v>400</v>
      </c>
      <c r="E516" s="204">
        <v>102</v>
      </c>
      <c r="F516" s="204">
        <v>20</v>
      </c>
      <c r="G516" s="204">
        <v>0</v>
      </c>
      <c r="H516" s="205">
        <v>0.3</v>
      </c>
    </row>
    <row r="517" spans="1:8" ht="12.75">
      <c r="A517" s="285"/>
      <c r="B517" s="5"/>
      <c r="C517" s="63" t="s">
        <v>431</v>
      </c>
      <c r="D517" s="204">
        <v>650</v>
      </c>
      <c r="E517" s="204">
        <v>406</v>
      </c>
      <c r="F517" s="204">
        <v>406</v>
      </c>
      <c r="G517" s="204">
        <v>0</v>
      </c>
      <c r="H517" s="205">
        <v>0.8999999999999999</v>
      </c>
    </row>
    <row r="518" spans="1:8" ht="12.75">
      <c r="A518" s="285"/>
      <c r="B518" s="5"/>
      <c r="C518" s="63" t="s">
        <v>406</v>
      </c>
      <c r="D518" s="204">
        <v>1800</v>
      </c>
      <c r="E518" s="204">
        <v>169</v>
      </c>
      <c r="F518" s="204">
        <v>169</v>
      </c>
      <c r="G518" s="204">
        <v>0</v>
      </c>
      <c r="H518" s="205">
        <v>0.7</v>
      </c>
    </row>
    <row r="519" spans="1:8" ht="12.75">
      <c r="A519" s="285"/>
      <c r="B519" s="5"/>
      <c r="C519" s="63" t="s">
        <v>411</v>
      </c>
      <c r="D519" s="204">
        <v>85</v>
      </c>
      <c r="E519" s="204">
        <v>43</v>
      </c>
      <c r="F519" s="204">
        <v>43</v>
      </c>
      <c r="G519" s="204">
        <v>0</v>
      </c>
      <c r="H519" s="205">
        <v>1.4</v>
      </c>
    </row>
    <row r="520" spans="1:8" ht="12.75">
      <c r="A520" s="285"/>
      <c r="B520" s="5"/>
      <c r="C520" s="63" t="s">
        <v>403</v>
      </c>
      <c r="D520" s="204">
        <v>720</v>
      </c>
      <c r="E520" s="204">
        <v>48</v>
      </c>
      <c r="F520" s="204">
        <v>48</v>
      </c>
      <c r="G520" s="204">
        <v>0</v>
      </c>
      <c r="H520" s="205">
        <v>1.6</v>
      </c>
    </row>
    <row r="521" spans="1:8" ht="12.75">
      <c r="A521" s="285"/>
      <c r="B521" s="5"/>
      <c r="C521" s="63" t="s">
        <v>502</v>
      </c>
      <c r="D521" s="204">
        <v>453</v>
      </c>
      <c r="E521" s="204">
        <v>211</v>
      </c>
      <c r="F521" s="204">
        <v>211</v>
      </c>
      <c r="G521" s="204">
        <v>0</v>
      </c>
      <c r="H521" s="205">
        <v>0.2</v>
      </c>
    </row>
    <row r="522" spans="1:8" ht="12.75">
      <c r="A522" s="285"/>
      <c r="B522" s="5"/>
      <c r="C522" s="63" t="s">
        <v>434</v>
      </c>
      <c r="D522" s="204">
        <v>1500</v>
      </c>
      <c r="E522" s="204">
        <v>994</v>
      </c>
      <c r="F522" s="204">
        <v>994</v>
      </c>
      <c r="G522" s="204">
        <v>0</v>
      </c>
      <c r="H522" s="205">
        <v>0.55</v>
      </c>
    </row>
    <row r="523" spans="1:8" ht="12.75">
      <c r="A523" s="285"/>
      <c r="B523" s="1"/>
      <c r="C523" s="63" t="s">
        <v>490</v>
      </c>
      <c r="D523" s="204">
        <v>600</v>
      </c>
      <c r="E523" s="204">
        <v>55</v>
      </c>
      <c r="F523" s="204">
        <v>55</v>
      </c>
      <c r="G523" s="204">
        <v>0</v>
      </c>
      <c r="H523" s="205">
        <v>1.4</v>
      </c>
    </row>
    <row r="524" spans="1:8" ht="12.75">
      <c r="A524" s="285"/>
      <c r="B524" s="5" t="s">
        <v>87</v>
      </c>
      <c r="C524" s="63" t="s">
        <v>811</v>
      </c>
      <c r="D524" s="204">
        <v>1075</v>
      </c>
      <c r="E524" s="204">
        <v>218</v>
      </c>
      <c r="F524" s="204">
        <v>218</v>
      </c>
      <c r="G524" s="204"/>
      <c r="H524" s="205">
        <v>0.8</v>
      </c>
    </row>
    <row r="525" spans="1:8" ht="12.75">
      <c r="A525" s="285"/>
      <c r="B525" s="5"/>
      <c r="C525" s="63" t="s">
        <v>820</v>
      </c>
      <c r="D525" s="204">
        <v>2500</v>
      </c>
      <c r="E525" s="204">
        <v>2131</v>
      </c>
      <c r="F525" s="204">
        <v>2131</v>
      </c>
      <c r="G525" s="204"/>
      <c r="H525" s="205">
        <v>0.8</v>
      </c>
    </row>
    <row r="526" spans="1:8" ht="12.75">
      <c r="A526" s="285"/>
      <c r="B526" s="5"/>
      <c r="C526" s="63" t="s">
        <v>850</v>
      </c>
      <c r="D526" s="204">
        <v>600</v>
      </c>
      <c r="E526" s="204">
        <v>25</v>
      </c>
      <c r="F526" s="204">
        <v>25</v>
      </c>
      <c r="G526" s="204"/>
      <c r="H526" s="205">
        <v>0.7</v>
      </c>
    </row>
    <row r="527" spans="1:8" ht="12.75">
      <c r="A527" s="285"/>
      <c r="B527" s="5"/>
      <c r="C527" s="63" t="s">
        <v>851</v>
      </c>
      <c r="D527" s="204">
        <v>200</v>
      </c>
      <c r="E527" s="204">
        <v>103</v>
      </c>
      <c r="F527" s="204">
        <v>103</v>
      </c>
      <c r="G527" s="204"/>
      <c r="H527" s="205">
        <v>1</v>
      </c>
    </row>
    <row r="528" spans="1:8" ht="12.75">
      <c r="A528" s="285"/>
      <c r="B528" s="5"/>
      <c r="C528" s="63" t="s">
        <v>819</v>
      </c>
      <c r="D528" s="204">
        <v>81</v>
      </c>
      <c r="E528" s="204">
        <v>58</v>
      </c>
      <c r="F528" s="204">
        <v>58</v>
      </c>
      <c r="G528" s="204"/>
      <c r="H528" s="205">
        <v>0.3</v>
      </c>
    </row>
    <row r="529" spans="1:8" ht="12.75">
      <c r="A529" s="282">
        <v>39</v>
      </c>
      <c r="B529" s="2" t="s">
        <v>45</v>
      </c>
      <c r="C529" s="251"/>
      <c r="D529" s="112">
        <f>SUM(D530:D564)</f>
        <v>21081</v>
      </c>
      <c r="E529" s="112">
        <f>SUM(E530:E564)</f>
        <v>9944</v>
      </c>
      <c r="F529" s="112">
        <f>SUM(F530:F564)</f>
        <v>5903</v>
      </c>
      <c r="G529" s="112">
        <f>SUM(G530:G564)</f>
        <v>528</v>
      </c>
      <c r="H529" s="154"/>
    </row>
    <row r="530" spans="1:8" ht="12.75">
      <c r="A530" s="285"/>
      <c r="B530" s="5" t="s">
        <v>141</v>
      </c>
      <c r="C530" s="255" t="s">
        <v>451</v>
      </c>
      <c r="D530" s="204">
        <v>620</v>
      </c>
      <c r="E530" s="204">
        <v>64</v>
      </c>
      <c r="F530" s="204">
        <v>64</v>
      </c>
      <c r="G530" s="204"/>
      <c r="H530" s="174">
        <v>0.25</v>
      </c>
    </row>
    <row r="531" spans="1:8" ht="12.75">
      <c r="A531" s="285"/>
      <c r="B531" s="5"/>
      <c r="C531" s="255" t="s">
        <v>397</v>
      </c>
      <c r="D531" s="204">
        <v>350</v>
      </c>
      <c r="E531" s="204">
        <v>39</v>
      </c>
      <c r="F531" s="204">
        <v>39</v>
      </c>
      <c r="G531" s="204"/>
      <c r="H531" s="174">
        <v>0.7</v>
      </c>
    </row>
    <row r="532" spans="1:8" ht="12.75">
      <c r="A532" s="285"/>
      <c r="B532" s="5"/>
      <c r="C532" s="255" t="s">
        <v>499</v>
      </c>
      <c r="D532" s="204">
        <v>260</v>
      </c>
      <c r="E532" s="204">
        <v>176</v>
      </c>
      <c r="F532" s="204">
        <v>176</v>
      </c>
      <c r="G532" s="204"/>
      <c r="H532" s="174">
        <v>0.85</v>
      </c>
    </row>
    <row r="533" spans="1:8" ht="12.75">
      <c r="A533" s="285"/>
      <c r="B533" s="5"/>
      <c r="C533" s="255" t="s">
        <v>402</v>
      </c>
      <c r="D533" s="204">
        <v>100</v>
      </c>
      <c r="E533" s="204">
        <v>7</v>
      </c>
      <c r="F533" s="204">
        <v>7</v>
      </c>
      <c r="G533" s="204"/>
      <c r="H533" s="174">
        <v>1.2</v>
      </c>
    </row>
    <row r="534" spans="1:8" ht="12.75">
      <c r="A534" s="285"/>
      <c r="B534" s="5"/>
      <c r="C534" s="255" t="s">
        <v>466</v>
      </c>
      <c r="D534" s="204">
        <v>30</v>
      </c>
      <c r="E534" s="204">
        <v>28</v>
      </c>
      <c r="F534" s="204"/>
      <c r="G534" s="204"/>
      <c r="H534" s="174">
        <v>0.7</v>
      </c>
    </row>
    <row r="535" spans="1:8" ht="12.75">
      <c r="A535" s="285"/>
      <c r="B535" s="5"/>
      <c r="C535" s="255" t="s">
        <v>455</v>
      </c>
      <c r="D535" s="204">
        <v>240</v>
      </c>
      <c r="E535" s="204">
        <v>37</v>
      </c>
      <c r="F535" s="204">
        <v>37</v>
      </c>
      <c r="G535" s="204"/>
      <c r="H535" s="174" t="s">
        <v>420</v>
      </c>
    </row>
    <row r="536" spans="1:8" ht="12.75">
      <c r="A536" s="285"/>
      <c r="B536" s="5"/>
      <c r="C536" s="255" t="s">
        <v>418</v>
      </c>
      <c r="D536" s="204">
        <v>40</v>
      </c>
      <c r="E536" s="204">
        <v>18</v>
      </c>
      <c r="F536" s="204">
        <v>18</v>
      </c>
      <c r="G536" s="204"/>
      <c r="H536" s="174" t="s">
        <v>405</v>
      </c>
    </row>
    <row r="537" spans="1:8" ht="12.75">
      <c r="A537" s="285"/>
      <c r="B537" s="5"/>
      <c r="C537" s="255" t="s">
        <v>453</v>
      </c>
      <c r="D537" s="204">
        <v>2100</v>
      </c>
      <c r="E537" s="204">
        <v>1942</v>
      </c>
      <c r="F537" s="204">
        <v>1731</v>
      </c>
      <c r="G537" s="204">
        <v>211</v>
      </c>
      <c r="H537" s="174" t="s">
        <v>427</v>
      </c>
    </row>
    <row r="538" spans="1:8" ht="12.75">
      <c r="A538" s="285"/>
      <c r="B538" s="5"/>
      <c r="C538" s="255" t="s">
        <v>453</v>
      </c>
      <c r="D538" s="204">
        <v>27</v>
      </c>
      <c r="E538" s="204">
        <v>15</v>
      </c>
      <c r="F538" s="204">
        <v>15</v>
      </c>
      <c r="G538" s="204"/>
      <c r="H538" s="174">
        <v>0.25</v>
      </c>
    </row>
    <row r="539" spans="1:8" ht="12.75">
      <c r="A539" s="285"/>
      <c r="B539" s="5" t="s">
        <v>158</v>
      </c>
      <c r="C539" s="63" t="s">
        <v>599</v>
      </c>
      <c r="D539" s="204">
        <v>13</v>
      </c>
      <c r="E539" s="204">
        <v>7</v>
      </c>
      <c r="F539" s="204">
        <v>7</v>
      </c>
      <c r="G539" s="204">
        <v>0</v>
      </c>
      <c r="H539" s="205">
        <v>0.4</v>
      </c>
    </row>
    <row r="540" spans="1:8" ht="12.75">
      <c r="A540" s="285"/>
      <c r="B540" s="5"/>
      <c r="C540" s="63" t="s">
        <v>588</v>
      </c>
      <c r="D540" s="204">
        <v>9</v>
      </c>
      <c r="E540" s="204">
        <v>9</v>
      </c>
      <c r="F540" s="204">
        <v>9</v>
      </c>
      <c r="G540" s="204">
        <v>0</v>
      </c>
      <c r="H540" s="205">
        <v>5</v>
      </c>
    </row>
    <row r="541" spans="1:8" ht="12.75">
      <c r="A541" s="285"/>
      <c r="B541" s="5"/>
      <c r="C541" s="63" t="s">
        <v>431</v>
      </c>
      <c r="D541" s="204">
        <v>300</v>
      </c>
      <c r="E541" s="204">
        <v>40</v>
      </c>
      <c r="F541" s="204">
        <v>40</v>
      </c>
      <c r="G541" s="204">
        <v>0</v>
      </c>
      <c r="H541" s="205">
        <v>1</v>
      </c>
    </row>
    <row r="542" spans="1:8" ht="12.75">
      <c r="A542" s="285"/>
      <c r="B542" s="5" t="s">
        <v>196</v>
      </c>
      <c r="C542" s="63" t="s">
        <v>571</v>
      </c>
      <c r="D542" s="204">
        <v>400</v>
      </c>
      <c r="E542" s="204">
        <v>78</v>
      </c>
      <c r="F542" s="204">
        <v>0</v>
      </c>
      <c r="G542" s="204">
        <v>0</v>
      </c>
      <c r="H542" s="205">
        <v>0.3</v>
      </c>
    </row>
    <row r="543" spans="1:8" ht="12.75">
      <c r="A543" s="285"/>
      <c r="B543" s="5"/>
      <c r="C543" s="63" t="s">
        <v>412</v>
      </c>
      <c r="D543" s="204">
        <v>2442</v>
      </c>
      <c r="E543" s="204">
        <v>967</v>
      </c>
      <c r="F543" s="204">
        <v>967</v>
      </c>
      <c r="G543" s="204">
        <v>0</v>
      </c>
      <c r="H543" s="205">
        <v>1.2</v>
      </c>
    </row>
    <row r="544" spans="1:8" ht="12.75">
      <c r="A544" s="285"/>
      <c r="B544" s="5"/>
      <c r="C544" s="63" t="s">
        <v>462</v>
      </c>
      <c r="D544" s="204">
        <v>12</v>
      </c>
      <c r="E544" s="204">
        <v>8</v>
      </c>
      <c r="F544" s="204">
        <v>8</v>
      </c>
      <c r="G544" s="204">
        <v>0</v>
      </c>
      <c r="H544" s="205">
        <v>1.2</v>
      </c>
    </row>
    <row r="545" spans="1:8" ht="12.75">
      <c r="A545" s="285"/>
      <c r="B545" s="5"/>
      <c r="C545" s="63" t="s">
        <v>464</v>
      </c>
      <c r="D545" s="204">
        <v>60</v>
      </c>
      <c r="E545" s="204">
        <v>9</v>
      </c>
      <c r="F545" s="204">
        <v>0</v>
      </c>
      <c r="G545" s="204">
        <v>9</v>
      </c>
      <c r="H545" s="205">
        <v>2</v>
      </c>
    </row>
    <row r="546" spans="1:8" ht="12.75">
      <c r="A546" s="285"/>
      <c r="B546" s="5"/>
      <c r="C546" s="63" t="s">
        <v>398</v>
      </c>
      <c r="D546" s="204">
        <v>2100</v>
      </c>
      <c r="E546" s="204">
        <v>111</v>
      </c>
      <c r="F546" s="204">
        <v>111</v>
      </c>
      <c r="G546" s="204">
        <v>0</v>
      </c>
      <c r="H546" s="205">
        <v>2</v>
      </c>
    </row>
    <row r="547" spans="1:8" ht="12.75">
      <c r="A547" s="285"/>
      <c r="B547" s="5"/>
      <c r="C547" s="63" t="s">
        <v>639</v>
      </c>
      <c r="D547" s="204">
        <v>335</v>
      </c>
      <c r="E547" s="204">
        <v>308</v>
      </c>
      <c r="F547" s="204">
        <v>0</v>
      </c>
      <c r="G547" s="204">
        <v>308</v>
      </c>
      <c r="H547" s="205">
        <v>2</v>
      </c>
    </row>
    <row r="548" spans="1:8" ht="12.75">
      <c r="A548" s="285"/>
      <c r="B548" s="5" t="s">
        <v>187</v>
      </c>
      <c r="C548" s="63" t="s">
        <v>436</v>
      </c>
      <c r="D548" s="204">
        <v>100</v>
      </c>
      <c r="E548" s="204">
        <v>8</v>
      </c>
      <c r="F548" s="204">
        <v>8</v>
      </c>
      <c r="G548" s="204">
        <v>0</v>
      </c>
      <c r="H548" s="205">
        <v>1.8</v>
      </c>
    </row>
    <row r="549" spans="1:8" ht="12.75">
      <c r="A549" s="285"/>
      <c r="B549" s="5"/>
      <c r="C549" s="63" t="s">
        <v>431</v>
      </c>
      <c r="D549" s="204">
        <v>800</v>
      </c>
      <c r="E549" s="204">
        <v>46</v>
      </c>
      <c r="F549" s="204">
        <v>46</v>
      </c>
      <c r="G549" s="204">
        <v>0</v>
      </c>
      <c r="H549" s="205">
        <v>1.2</v>
      </c>
    </row>
    <row r="550" spans="1:8" ht="12.75">
      <c r="A550" s="285"/>
      <c r="B550" s="5"/>
      <c r="C550" s="63" t="s">
        <v>392</v>
      </c>
      <c r="D550" s="204">
        <v>360</v>
      </c>
      <c r="E550" s="204">
        <v>49</v>
      </c>
      <c r="F550" s="204">
        <v>49</v>
      </c>
      <c r="G550" s="204">
        <v>0</v>
      </c>
      <c r="H550" s="205">
        <v>0.9</v>
      </c>
    </row>
    <row r="551" spans="1:8" ht="12.75">
      <c r="A551" s="285"/>
      <c r="B551" s="5"/>
      <c r="C551" s="63" t="s">
        <v>399</v>
      </c>
      <c r="D551" s="204">
        <v>673</v>
      </c>
      <c r="E551" s="204">
        <v>468</v>
      </c>
      <c r="F551" s="204">
        <v>468</v>
      </c>
      <c r="G551" s="204">
        <v>0</v>
      </c>
      <c r="H551" s="205">
        <v>1</v>
      </c>
    </row>
    <row r="552" spans="1:8" ht="12.75">
      <c r="A552" s="285"/>
      <c r="B552" s="5"/>
      <c r="C552" s="63" t="s">
        <v>454</v>
      </c>
      <c r="D552" s="204">
        <v>2200</v>
      </c>
      <c r="E552" s="204">
        <v>2086</v>
      </c>
      <c r="F552" s="204">
        <v>0</v>
      </c>
      <c r="G552" s="204">
        <v>0</v>
      </c>
      <c r="H552" s="205">
        <v>0.18</v>
      </c>
    </row>
    <row r="553" spans="1:8" ht="12.75">
      <c r="A553" s="285"/>
      <c r="B553" s="5"/>
      <c r="C553" s="63" t="s">
        <v>466</v>
      </c>
      <c r="D553" s="204">
        <v>650</v>
      </c>
      <c r="E553" s="204">
        <v>211</v>
      </c>
      <c r="F553" s="204">
        <v>211</v>
      </c>
      <c r="G553" s="204">
        <v>0</v>
      </c>
      <c r="H553" s="205">
        <v>0.4</v>
      </c>
    </row>
    <row r="554" spans="1:8" ht="12.75">
      <c r="A554" s="285"/>
      <c r="B554" s="5"/>
      <c r="C554" s="63" t="s">
        <v>634</v>
      </c>
      <c r="D554" s="204">
        <v>520</v>
      </c>
      <c r="E554" s="204">
        <v>333</v>
      </c>
      <c r="F554" s="204">
        <v>333</v>
      </c>
      <c r="G554" s="204">
        <v>0</v>
      </c>
      <c r="H554" s="205" t="s">
        <v>726</v>
      </c>
    </row>
    <row r="555" spans="1:8" ht="12.75">
      <c r="A555" s="285"/>
      <c r="B555" s="5"/>
      <c r="C555" s="63" t="s">
        <v>550</v>
      </c>
      <c r="D555" s="204">
        <v>1880</v>
      </c>
      <c r="E555" s="204">
        <v>1304</v>
      </c>
      <c r="F555" s="204">
        <v>0</v>
      </c>
      <c r="G555" s="204">
        <v>0</v>
      </c>
      <c r="H555" s="205">
        <v>0.2</v>
      </c>
    </row>
    <row r="556" spans="1:8" ht="12.75">
      <c r="A556" s="285"/>
      <c r="B556" s="5"/>
      <c r="C556" s="63" t="s">
        <v>403</v>
      </c>
      <c r="D556" s="204">
        <v>2000</v>
      </c>
      <c r="E556" s="204">
        <v>357</v>
      </c>
      <c r="F556" s="204">
        <v>357</v>
      </c>
      <c r="G556" s="204">
        <v>0</v>
      </c>
      <c r="H556" s="205" t="s">
        <v>727</v>
      </c>
    </row>
    <row r="557" spans="1:8" ht="12.75">
      <c r="A557" s="285"/>
      <c r="B557" s="5"/>
      <c r="C557" s="63" t="s">
        <v>421</v>
      </c>
      <c r="D557" s="204">
        <v>1130</v>
      </c>
      <c r="E557" s="204">
        <v>132</v>
      </c>
      <c r="F557" s="204">
        <v>132</v>
      </c>
      <c r="G557" s="204">
        <v>0</v>
      </c>
      <c r="H557" s="205" t="s">
        <v>728</v>
      </c>
    </row>
    <row r="558" spans="1:8" ht="12.75">
      <c r="A558" s="285"/>
      <c r="B558" s="5"/>
      <c r="C558" s="63" t="s">
        <v>729</v>
      </c>
      <c r="D558" s="204">
        <v>0</v>
      </c>
      <c r="E558" s="204">
        <v>26</v>
      </c>
      <c r="F558" s="204">
        <v>9</v>
      </c>
      <c r="G558" s="204">
        <v>0</v>
      </c>
      <c r="H558" s="205" t="s">
        <v>730</v>
      </c>
    </row>
    <row r="559" spans="1:8" ht="12.75">
      <c r="A559" s="285"/>
      <c r="B559" s="5" t="s">
        <v>87</v>
      </c>
      <c r="C559" s="63" t="s">
        <v>852</v>
      </c>
      <c r="D559" s="204">
        <v>70</v>
      </c>
      <c r="E559" s="204">
        <v>30</v>
      </c>
      <c r="F559" s="204">
        <v>30</v>
      </c>
      <c r="G559" s="204"/>
      <c r="H559" s="205">
        <v>1.3</v>
      </c>
    </row>
    <row r="560" spans="1:8" ht="12.75">
      <c r="A560" s="285"/>
      <c r="B560" s="5"/>
      <c r="C560" s="63" t="s">
        <v>831</v>
      </c>
      <c r="D560" s="204">
        <v>60</v>
      </c>
      <c r="E560" s="204">
        <v>3</v>
      </c>
      <c r="F560" s="204">
        <v>3</v>
      </c>
      <c r="G560" s="204"/>
      <c r="H560" s="205">
        <v>0.7</v>
      </c>
    </row>
    <row r="561" spans="1:8" ht="12.75">
      <c r="A561" s="285"/>
      <c r="B561" s="5"/>
      <c r="C561" s="63" t="s">
        <v>831</v>
      </c>
      <c r="D561" s="204">
        <v>900</v>
      </c>
      <c r="E561" s="204">
        <v>886</v>
      </c>
      <c r="F561" s="204">
        <v>886</v>
      </c>
      <c r="G561" s="204"/>
      <c r="H561" s="205">
        <v>0.5</v>
      </c>
    </row>
    <row r="562" spans="1:8" ht="12.75">
      <c r="A562" s="285"/>
      <c r="B562" s="5"/>
      <c r="C562" s="63" t="s">
        <v>848</v>
      </c>
      <c r="D562" s="204">
        <v>30</v>
      </c>
      <c r="E562" s="204">
        <v>29</v>
      </c>
      <c r="F562" s="204">
        <v>29</v>
      </c>
      <c r="G562" s="204"/>
      <c r="H562" s="205">
        <v>0.3</v>
      </c>
    </row>
    <row r="563" spans="1:8" ht="12.75">
      <c r="A563" s="285"/>
      <c r="B563" s="5"/>
      <c r="C563" s="63" t="s">
        <v>844</v>
      </c>
      <c r="D563" s="204">
        <v>250</v>
      </c>
      <c r="E563" s="204">
        <v>103</v>
      </c>
      <c r="F563" s="204">
        <v>103</v>
      </c>
      <c r="G563" s="204"/>
      <c r="H563" s="205">
        <v>0.3</v>
      </c>
    </row>
    <row r="564" spans="1:8" ht="12.75">
      <c r="A564" s="285"/>
      <c r="B564" s="5"/>
      <c r="C564" s="63" t="s">
        <v>853</v>
      </c>
      <c r="D564" s="204">
        <v>20</v>
      </c>
      <c r="E564" s="204">
        <v>10</v>
      </c>
      <c r="F564" s="204">
        <v>10</v>
      </c>
      <c r="G564" s="204"/>
      <c r="H564" s="205">
        <v>0.4</v>
      </c>
    </row>
    <row r="565" spans="1:8" ht="12.75" customHeight="1">
      <c r="A565" s="282">
        <v>40</v>
      </c>
      <c r="B565" s="2" t="s">
        <v>264</v>
      </c>
      <c r="C565" s="38"/>
      <c r="D565" s="118">
        <f>SUM(D566:D569)</f>
        <v>402</v>
      </c>
      <c r="E565" s="118">
        <f>SUM(E566:E569)</f>
        <v>210</v>
      </c>
      <c r="F565" s="118">
        <f>SUM(F566:F569)</f>
        <v>210</v>
      </c>
      <c r="G565" s="118">
        <f>SUM(G566:G569)</f>
        <v>0</v>
      </c>
      <c r="H565" s="167"/>
    </row>
    <row r="566" spans="1:8" ht="12.75" customHeight="1">
      <c r="A566" s="285"/>
      <c r="B566" s="5" t="s">
        <v>87</v>
      </c>
      <c r="C566" s="63" t="s">
        <v>862</v>
      </c>
      <c r="D566" s="204">
        <v>97</v>
      </c>
      <c r="E566" s="204">
        <v>80</v>
      </c>
      <c r="F566" s="204">
        <v>80</v>
      </c>
      <c r="G566" s="210"/>
      <c r="H566" s="205">
        <v>0.4</v>
      </c>
    </row>
    <row r="567" spans="1:8" ht="12.75" customHeight="1">
      <c r="A567" s="285"/>
      <c r="B567" s="5"/>
      <c r="C567" s="63" t="s">
        <v>396</v>
      </c>
      <c r="D567" s="204">
        <v>90</v>
      </c>
      <c r="E567" s="204">
        <v>63</v>
      </c>
      <c r="F567" s="204">
        <v>63</v>
      </c>
      <c r="G567" s="210"/>
      <c r="H567" s="205">
        <v>0.4</v>
      </c>
    </row>
    <row r="568" spans="1:8" ht="12.75" customHeight="1">
      <c r="A568" s="285"/>
      <c r="B568" s="5"/>
      <c r="C568" s="63" t="s">
        <v>837</v>
      </c>
      <c r="D568" s="204">
        <v>75</v>
      </c>
      <c r="E568" s="204">
        <v>42</v>
      </c>
      <c r="F568" s="204">
        <v>42</v>
      </c>
      <c r="G568" s="210"/>
      <c r="H568" s="205">
        <v>0.4</v>
      </c>
    </row>
    <row r="569" spans="1:8" ht="12.75" customHeight="1">
      <c r="A569" s="285"/>
      <c r="B569" s="8"/>
      <c r="C569" s="63" t="s">
        <v>824</v>
      </c>
      <c r="D569" s="204">
        <v>140</v>
      </c>
      <c r="E569" s="204">
        <v>25</v>
      </c>
      <c r="F569" s="204">
        <v>25</v>
      </c>
      <c r="G569" s="210"/>
      <c r="H569" s="205">
        <v>0.9</v>
      </c>
    </row>
    <row r="570" spans="1:8" ht="12.75" customHeight="1">
      <c r="A570" s="282">
        <v>41</v>
      </c>
      <c r="B570" s="2" t="s">
        <v>99</v>
      </c>
      <c r="C570" s="38"/>
      <c r="D570" s="118">
        <f>SUM(D571:D573)</f>
        <v>584</v>
      </c>
      <c r="E570" s="118">
        <f>SUM(E571:E573)</f>
        <v>242</v>
      </c>
      <c r="F570" s="118">
        <f>SUM(F571:F573)</f>
        <v>242</v>
      </c>
      <c r="G570" s="118">
        <f>SUM(G571:G573)</f>
        <v>0</v>
      </c>
      <c r="H570" s="167"/>
    </row>
    <row r="571" spans="1:8" ht="12.75" customHeight="1">
      <c r="A571" s="285"/>
      <c r="B571" s="5" t="s">
        <v>141</v>
      </c>
      <c r="C571" s="63" t="s">
        <v>494</v>
      </c>
      <c r="D571" s="204">
        <v>130</v>
      </c>
      <c r="E571" s="204">
        <v>71</v>
      </c>
      <c r="F571" s="204">
        <v>71</v>
      </c>
      <c r="G571" s="204"/>
      <c r="H571" s="205">
        <v>1.8</v>
      </c>
    </row>
    <row r="572" spans="1:8" ht="12.75" customHeight="1">
      <c r="A572" s="290"/>
      <c r="B572" s="10"/>
      <c r="C572" s="221" t="s">
        <v>500</v>
      </c>
      <c r="D572" s="206">
        <v>60</v>
      </c>
      <c r="E572" s="206">
        <v>23</v>
      </c>
      <c r="F572" s="206">
        <v>23</v>
      </c>
      <c r="G572" s="206"/>
      <c r="H572" s="179">
        <v>2.2</v>
      </c>
    </row>
    <row r="573" spans="1:8" ht="12.75" customHeight="1">
      <c r="A573" s="290"/>
      <c r="B573" s="10" t="s">
        <v>87</v>
      </c>
      <c r="C573" s="221" t="s">
        <v>811</v>
      </c>
      <c r="D573" s="206">
        <v>394</v>
      </c>
      <c r="E573" s="206">
        <v>148</v>
      </c>
      <c r="F573" s="206">
        <v>148</v>
      </c>
      <c r="G573" s="206"/>
      <c r="H573" s="179">
        <v>1.3</v>
      </c>
    </row>
    <row r="574" spans="1:8" s="3" customFormat="1" ht="12.75" customHeight="1">
      <c r="A574" s="282">
        <v>42</v>
      </c>
      <c r="B574" s="2" t="s">
        <v>207</v>
      </c>
      <c r="C574" s="48"/>
      <c r="D574" s="118">
        <f>SUM(D575:D576)</f>
        <v>176</v>
      </c>
      <c r="E574" s="118">
        <f>SUM(E575:E576)</f>
        <v>133</v>
      </c>
      <c r="F574" s="118">
        <f>SUM(F575:F576)</f>
        <v>133</v>
      </c>
      <c r="G574" s="118">
        <f>SUM(G575:G576)</f>
        <v>0</v>
      </c>
      <c r="H574" s="164"/>
    </row>
    <row r="575" spans="1:8" ht="12.75" customHeight="1">
      <c r="A575" s="287"/>
      <c r="B575" s="7" t="s">
        <v>87</v>
      </c>
      <c r="C575" s="42" t="s">
        <v>826</v>
      </c>
      <c r="D575" s="207">
        <v>108</v>
      </c>
      <c r="E575" s="207">
        <v>86</v>
      </c>
      <c r="F575" s="207">
        <v>86</v>
      </c>
      <c r="G575" s="207"/>
      <c r="H575" s="176">
        <v>0.5</v>
      </c>
    </row>
    <row r="576" spans="1:8" ht="12.75" customHeight="1">
      <c r="A576" s="287"/>
      <c r="B576" s="7"/>
      <c r="C576" s="42" t="s">
        <v>811</v>
      </c>
      <c r="D576" s="207">
        <v>68</v>
      </c>
      <c r="E576" s="207">
        <v>47</v>
      </c>
      <c r="F576" s="207">
        <v>47</v>
      </c>
      <c r="G576" s="207"/>
      <c r="H576" s="176">
        <v>0.5</v>
      </c>
    </row>
    <row r="577" spans="1:8" ht="12.75" customHeight="1">
      <c r="A577" s="282">
        <v>43</v>
      </c>
      <c r="B577" s="2" t="s">
        <v>67</v>
      </c>
      <c r="C577" s="251"/>
      <c r="D577" s="112">
        <f>SUM(D578:D603)</f>
        <v>9760</v>
      </c>
      <c r="E577" s="112">
        <f>SUM(E578:E603)</f>
        <v>6083</v>
      </c>
      <c r="F577" s="112">
        <f>SUM(F578:F603)</f>
        <v>4739</v>
      </c>
      <c r="G577" s="112">
        <f>SUM(G578:G603)</f>
        <v>18</v>
      </c>
      <c r="H577" s="154"/>
    </row>
    <row r="578" spans="1:8" ht="12.75" customHeight="1">
      <c r="A578" s="287"/>
      <c r="B578" s="5" t="s">
        <v>141</v>
      </c>
      <c r="C578" s="63" t="s">
        <v>426</v>
      </c>
      <c r="D578" s="204">
        <v>350</v>
      </c>
      <c r="E578" s="204">
        <v>240</v>
      </c>
      <c r="F578" s="204">
        <v>240</v>
      </c>
      <c r="G578" s="204"/>
      <c r="H578" s="205">
        <v>1.2</v>
      </c>
    </row>
    <row r="579" spans="1:8" ht="12.75" customHeight="1">
      <c r="A579" s="287"/>
      <c r="B579" s="5"/>
      <c r="C579" s="63" t="s">
        <v>406</v>
      </c>
      <c r="D579" s="204">
        <v>900</v>
      </c>
      <c r="E579" s="204">
        <v>489</v>
      </c>
      <c r="F579" s="204">
        <v>489</v>
      </c>
      <c r="G579" s="204"/>
      <c r="H579" s="205">
        <v>1.5</v>
      </c>
    </row>
    <row r="580" spans="1:8" ht="12.75" customHeight="1">
      <c r="A580" s="287"/>
      <c r="B580" s="5"/>
      <c r="C580" s="63" t="s">
        <v>415</v>
      </c>
      <c r="D580" s="204">
        <v>1350</v>
      </c>
      <c r="E580" s="204">
        <v>350</v>
      </c>
      <c r="F580" s="204">
        <v>350</v>
      </c>
      <c r="G580" s="204"/>
      <c r="H580" s="205">
        <v>2.1</v>
      </c>
    </row>
    <row r="581" spans="1:8" ht="12.75" customHeight="1">
      <c r="A581" s="287"/>
      <c r="B581" s="5"/>
      <c r="C581" s="63" t="s">
        <v>422</v>
      </c>
      <c r="D581" s="204">
        <v>355</v>
      </c>
      <c r="E581" s="204">
        <v>87</v>
      </c>
      <c r="F581" s="204">
        <v>87</v>
      </c>
      <c r="G581" s="204"/>
      <c r="H581" s="205">
        <v>0.9</v>
      </c>
    </row>
    <row r="582" spans="1:8" ht="12.75" customHeight="1">
      <c r="A582" s="287"/>
      <c r="B582" s="5"/>
      <c r="C582" s="63" t="s">
        <v>494</v>
      </c>
      <c r="D582" s="204">
        <v>130</v>
      </c>
      <c r="E582" s="204">
        <v>34</v>
      </c>
      <c r="F582" s="204">
        <v>34</v>
      </c>
      <c r="G582" s="204"/>
      <c r="H582" s="205">
        <v>1.5</v>
      </c>
    </row>
    <row r="583" spans="1:8" ht="12.75" customHeight="1">
      <c r="A583" s="287"/>
      <c r="B583" s="5"/>
      <c r="C583" s="63" t="s">
        <v>500</v>
      </c>
      <c r="D583" s="204">
        <v>125</v>
      </c>
      <c r="E583" s="204">
        <v>13</v>
      </c>
      <c r="F583" s="204">
        <v>13</v>
      </c>
      <c r="G583" s="204"/>
      <c r="H583" s="205">
        <v>1.5</v>
      </c>
    </row>
    <row r="584" spans="1:8" ht="12.75" customHeight="1">
      <c r="A584" s="287"/>
      <c r="B584" s="72"/>
      <c r="C584" s="221" t="s">
        <v>428</v>
      </c>
      <c r="D584" s="206">
        <v>100</v>
      </c>
      <c r="E584" s="206">
        <v>95</v>
      </c>
      <c r="F584" s="206">
        <v>95</v>
      </c>
      <c r="G584" s="206"/>
      <c r="H584" s="179" t="s">
        <v>429</v>
      </c>
    </row>
    <row r="585" spans="1:8" ht="12.75" customHeight="1">
      <c r="A585" s="287"/>
      <c r="B585" s="72"/>
      <c r="C585" s="221" t="s">
        <v>439</v>
      </c>
      <c r="D585" s="206">
        <v>250</v>
      </c>
      <c r="E585" s="206">
        <v>230</v>
      </c>
      <c r="F585" s="206">
        <v>230</v>
      </c>
      <c r="G585" s="206"/>
      <c r="H585" s="179" t="s">
        <v>442</v>
      </c>
    </row>
    <row r="586" spans="1:8" ht="12.75" customHeight="1">
      <c r="A586" s="287"/>
      <c r="B586" s="65" t="s">
        <v>151</v>
      </c>
      <c r="C586" s="221" t="s">
        <v>568</v>
      </c>
      <c r="D586" s="206">
        <v>49</v>
      </c>
      <c r="E586" s="206">
        <v>49</v>
      </c>
      <c r="F586" s="206"/>
      <c r="G586" s="206"/>
      <c r="H586" s="179">
        <v>0.25</v>
      </c>
    </row>
    <row r="587" spans="1:8" ht="12.75" customHeight="1">
      <c r="A587" s="287"/>
      <c r="B587" s="10" t="s">
        <v>196</v>
      </c>
      <c r="C587" s="221" t="s">
        <v>568</v>
      </c>
      <c r="D587" s="206">
        <v>35</v>
      </c>
      <c r="E587" s="206">
        <v>2</v>
      </c>
      <c r="F587" s="206">
        <v>2</v>
      </c>
      <c r="G587" s="206">
        <v>0</v>
      </c>
      <c r="H587" s="179">
        <v>0.8</v>
      </c>
    </row>
    <row r="588" spans="1:8" ht="12.75" customHeight="1">
      <c r="A588" s="287"/>
      <c r="B588" s="10"/>
      <c r="C588" s="221" t="s">
        <v>534</v>
      </c>
      <c r="D588" s="206">
        <v>160</v>
      </c>
      <c r="E588" s="206">
        <v>89</v>
      </c>
      <c r="F588" s="206">
        <v>89</v>
      </c>
      <c r="G588" s="206">
        <v>0</v>
      </c>
      <c r="H588" s="179">
        <v>0.8</v>
      </c>
    </row>
    <row r="589" spans="1:8" ht="12.75" customHeight="1">
      <c r="A589" s="287"/>
      <c r="B589" s="10"/>
      <c r="C589" s="221" t="s">
        <v>404</v>
      </c>
      <c r="D589" s="206">
        <v>2</v>
      </c>
      <c r="E589" s="206">
        <v>1</v>
      </c>
      <c r="F589" s="206">
        <v>1</v>
      </c>
      <c r="G589" s="206">
        <v>0</v>
      </c>
      <c r="H589" s="179">
        <v>0.8</v>
      </c>
    </row>
    <row r="590" spans="1:8" ht="12.75" customHeight="1">
      <c r="A590" s="287"/>
      <c r="B590" s="10"/>
      <c r="C590" s="221" t="s">
        <v>398</v>
      </c>
      <c r="D590" s="206">
        <v>18</v>
      </c>
      <c r="E590" s="206">
        <v>22</v>
      </c>
      <c r="F590" s="206">
        <v>4</v>
      </c>
      <c r="G590" s="206">
        <v>18</v>
      </c>
      <c r="H590" s="179">
        <v>1.5</v>
      </c>
    </row>
    <row r="591" spans="1:8" ht="12.75" customHeight="1">
      <c r="A591" s="287"/>
      <c r="B591" s="10"/>
      <c r="C591" s="221" t="s">
        <v>403</v>
      </c>
      <c r="D591" s="206">
        <v>690</v>
      </c>
      <c r="E591" s="206">
        <v>637</v>
      </c>
      <c r="F591" s="206">
        <v>0</v>
      </c>
      <c r="G591" s="206">
        <v>0</v>
      </c>
      <c r="H591" s="179">
        <v>1.5</v>
      </c>
    </row>
    <row r="592" spans="1:8" ht="12.75" customHeight="1">
      <c r="A592" s="285"/>
      <c r="B592" s="10" t="s">
        <v>187</v>
      </c>
      <c r="C592" s="221" t="s">
        <v>404</v>
      </c>
      <c r="D592" s="206">
        <v>160</v>
      </c>
      <c r="E592" s="206">
        <v>91</v>
      </c>
      <c r="F592" s="206">
        <v>91</v>
      </c>
      <c r="G592" s="206">
        <v>0</v>
      </c>
      <c r="H592" s="179">
        <v>0.9</v>
      </c>
    </row>
    <row r="593" spans="1:8" ht="12.75" customHeight="1">
      <c r="A593" s="285"/>
      <c r="B593" s="10"/>
      <c r="C593" s="221" t="s">
        <v>466</v>
      </c>
      <c r="D593" s="206">
        <v>280</v>
      </c>
      <c r="E593" s="206">
        <v>132</v>
      </c>
      <c r="F593" s="206">
        <v>132</v>
      </c>
      <c r="G593" s="206">
        <v>0</v>
      </c>
      <c r="H593" s="179" t="s">
        <v>738</v>
      </c>
    </row>
    <row r="594" spans="1:8" ht="12.75" customHeight="1">
      <c r="A594" s="285"/>
      <c r="B594" s="10" t="s">
        <v>87</v>
      </c>
      <c r="C594" s="221" t="s">
        <v>470</v>
      </c>
      <c r="D594" s="206">
        <v>256</v>
      </c>
      <c r="E594" s="206">
        <v>216</v>
      </c>
      <c r="F594" s="206">
        <v>216</v>
      </c>
      <c r="G594" s="206"/>
      <c r="H594" s="179">
        <v>0.2</v>
      </c>
    </row>
    <row r="595" spans="1:8" ht="12.75" customHeight="1">
      <c r="A595" s="285"/>
      <c r="B595" s="10"/>
      <c r="C595" s="221" t="s">
        <v>653</v>
      </c>
      <c r="D595" s="206">
        <v>82</v>
      </c>
      <c r="E595" s="206">
        <v>41</v>
      </c>
      <c r="F595" s="206">
        <v>41</v>
      </c>
      <c r="G595" s="206"/>
      <c r="H595" s="179">
        <v>0.3</v>
      </c>
    </row>
    <row r="596" spans="1:8" ht="12.75" customHeight="1">
      <c r="A596" s="285"/>
      <c r="B596" s="10"/>
      <c r="C596" s="221" t="s">
        <v>826</v>
      </c>
      <c r="D596" s="206">
        <v>2400</v>
      </c>
      <c r="E596" s="206">
        <v>2187</v>
      </c>
      <c r="F596" s="206">
        <v>1547</v>
      </c>
      <c r="G596" s="206"/>
      <c r="H596" s="179">
        <v>1</v>
      </c>
    </row>
    <row r="597" spans="1:8" ht="12.75" customHeight="1">
      <c r="A597" s="290"/>
      <c r="B597" s="10"/>
      <c r="C597" s="221" t="s">
        <v>812</v>
      </c>
      <c r="D597" s="206">
        <v>66</v>
      </c>
      <c r="E597" s="206">
        <v>29</v>
      </c>
      <c r="F597" s="206">
        <v>29</v>
      </c>
      <c r="G597" s="206"/>
      <c r="H597" s="179">
        <v>0.15</v>
      </c>
    </row>
    <row r="598" spans="1:8" ht="12.75" customHeight="1">
      <c r="A598" s="290"/>
      <c r="B598" s="10"/>
      <c r="C598" s="221" t="s">
        <v>811</v>
      </c>
      <c r="D598" s="206">
        <v>962</v>
      </c>
      <c r="E598" s="206">
        <v>256</v>
      </c>
      <c r="F598" s="206">
        <v>256</v>
      </c>
      <c r="G598" s="206"/>
      <c r="H598" s="179">
        <v>0.7</v>
      </c>
    </row>
    <row r="599" spans="1:8" ht="12.75" customHeight="1">
      <c r="A599" s="290"/>
      <c r="B599" s="10"/>
      <c r="C599" s="221" t="s">
        <v>844</v>
      </c>
      <c r="D599" s="206">
        <v>140</v>
      </c>
      <c r="E599" s="206">
        <v>91</v>
      </c>
      <c r="F599" s="206">
        <v>91</v>
      </c>
      <c r="G599" s="206"/>
      <c r="H599" s="179">
        <v>0.4</v>
      </c>
    </row>
    <row r="600" spans="1:8" ht="12.75" customHeight="1">
      <c r="A600" s="290"/>
      <c r="B600" s="10"/>
      <c r="C600" s="221" t="s">
        <v>837</v>
      </c>
      <c r="D600" s="206">
        <v>86</v>
      </c>
      <c r="E600" s="206">
        <v>22</v>
      </c>
      <c r="F600" s="206">
        <v>22</v>
      </c>
      <c r="G600" s="206"/>
      <c r="H600" s="179">
        <v>0.7</v>
      </c>
    </row>
    <row r="601" spans="1:8" ht="12.75" customHeight="1">
      <c r="A601" s="290"/>
      <c r="B601" s="10"/>
      <c r="C601" s="221" t="s">
        <v>813</v>
      </c>
      <c r="D601" s="206">
        <v>54</v>
      </c>
      <c r="E601" s="206">
        <v>30</v>
      </c>
      <c r="F601" s="206">
        <v>30</v>
      </c>
      <c r="G601" s="206"/>
      <c r="H601" s="179">
        <v>1.1</v>
      </c>
    </row>
    <row r="602" spans="1:8" ht="12.75" customHeight="1">
      <c r="A602" s="290"/>
      <c r="B602" s="10"/>
      <c r="C602" s="221" t="s">
        <v>854</v>
      </c>
      <c r="D602" s="206">
        <v>640</v>
      </c>
      <c r="E602" s="206">
        <v>640</v>
      </c>
      <c r="F602" s="206">
        <v>640</v>
      </c>
      <c r="G602" s="206"/>
      <c r="H602" s="179">
        <v>0.3</v>
      </c>
    </row>
    <row r="603" spans="1:8" ht="12.75" customHeight="1">
      <c r="A603" s="286"/>
      <c r="B603" s="25"/>
      <c r="C603" s="102" t="s">
        <v>855</v>
      </c>
      <c r="D603" s="131">
        <v>120</v>
      </c>
      <c r="E603" s="131">
        <v>10</v>
      </c>
      <c r="F603" s="131">
        <v>10</v>
      </c>
      <c r="G603" s="131"/>
      <c r="H603" s="178">
        <v>1.8</v>
      </c>
    </row>
    <row r="604" spans="1:8" ht="12.75" customHeight="1">
      <c r="A604" s="282">
        <v>44</v>
      </c>
      <c r="B604" s="36" t="s">
        <v>381</v>
      </c>
      <c r="C604" s="38"/>
      <c r="D604" s="118">
        <f>SUM(D605:D606)</f>
        <v>200</v>
      </c>
      <c r="E604" s="118">
        <f>SUM(E605:E606)</f>
        <v>187</v>
      </c>
      <c r="F604" s="118">
        <f>SUM(F605:F606)</f>
        <v>187</v>
      </c>
      <c r="G604" s="118">
        <f>SUM(G605:G606)</f>
        <v>0</v>
      </c>
      <c r="H604" s="167"/>
    </row>
    <row r="605" spans="1:8" ht="12.75" customHeight="1">
      <c r="A605" s="290"/>
      <c r="B605" s="37" t="s">
        <v>158</v>
      </c>
      <c r="C605" s="221" t="s">
        <v>600</v>
      </c>
      <c r="D605" s="206">
        <v>150</v>
      </c>
      <c r="E605" s="206">
        <v>142</v>
      </c>
      <c r="F605" s="206">
        <v>142</v>
      </c>
      <c r="G605" s="206">
        <v>0</v>
      </c>
      <c r="H605" s="179">
        <v>0.4</v>
      </c>
    </row>
    <row r="606" spans="1:8" ht="12.75" customHeight="1">
      <c r="A606" s="286"/>
      <c r="B606" s="34"/>
      <c r="C606" s="102" t="s">
        <v>597</v>
      </c>
      <c r="D606" s="131">
        <v>50</v>
      </c>
      <c r="E606" s="131">
        <v>45</v>
      </c>
      <c r="F606" s="131">
        <v>45</v>
      </c>
      <c r="G606" s="131">
        <v>0</v>
      </c>
      <c r="H606" s="178">
        <v>0.4</v>
      </c>
    </row>
    <row r="607" spans="1:8" ht="12.75" customHeight="1">
      <c r="A607" s="282">
        <v>45</v>
      </c>
      <c r="B607" s="36" t="s">
        <v>269</v>
      </c>
      <c r="C607" s="38"/>
      <c r="D607" s="118">
        <f>SUM(D608:D609)</f>
        <v>671</v>
      </c>
      <c r="E607" s="118">
        <f>SUM(E608:E609)</f>
        <v>364</v>
      </c>
      <c r="F607" s="118">
        <f>SUM(F608:F609)</f>
        <v>364</v>
      </c>
      <c r="G607" s="118">
        <f>SUM(G608:G609)</f>
        <v>0</v>
      </c>
      <c r="H607" s="167"/>
    </row>
    <row r="608" spans="1:8" ht="12.75" customHeight="1">
      <c r="A608" s="295"/>
      <c r="B608" s="10" t="s">
        <v>87</v>
      </c>
      <c r="C608" s="21" t="s">
        <v>811</v>
      </c>
      <c r="D608" s="130">
        <v>636</v>
      </c>
      <c r="E608" s="130">
        <v>332</v>
      </c>
      <c r="F608" s="130">
        <v>332</v>
      </c>
      <c r="G608" s="130"/>
      <c r="H608" s="170">
        <v>0.5</v>
      </c>
    </row>
    <row r="609" spans="1:8" ht="12.75" customHeight="1">
      <c r="A609" s="286"/>
      <c r="B609" s="74"/>
      <c r="C609" s="102" t="s">
        <v>811</v>
      </c>
      <c r="D609" s="131">
        <v>35</v>
      </c>
      <c r="E609" s="131">
        <v>32</v>
      </c>
      <c r="F609" s="131">
        <v>32</v>
      </c>
      <c r="G609" s="131"/>
      <c r="H609" s="178">
        <v>1.5</v>
      </c>
    </row>
    <row r="610" spans="1:8" ht="12.75" customHeight="1">
      <c r="A610" s="282">
        <v>46</v>
      </c>
      <c r="B610" s="12" t="s">
        <v>282</v>
      </c>
      <c r="C610" s="38"/>
      <c r="D610" s="118">
        <f>SUM(D611:D613)</f>
        <v>610</v>
      </c>
      <c r="E610" s="118">
        <f>SUM(E611:E613)</f>
        <v>363</v>
      </c>
      <c r="F610" s="118">
        <f>SUM(F611:F613)</f>
        <v>363</v>
      </c>
      <c r="G610" s="118">
        <f>SUM(G611:G613)</f>
        <v>0</v>
      </c>
      <c r="H610" s="167"/>
    </row>
    <row r="611" spans="1:8" ht="12.75" customHeight="1">
      <c r="A611" s="288"/>
      <c r="B611" s="198" t="s">
        <v>87</v>
      </c>
      <c r="C611" s="21" t="s">
        <v>653</v>
      </c>
      <c r="D611" s="130">
        <v>60</v>
      </c>
      <c r="E611" s="130">
        <v>33</v>
      </c>
      <c r="F611" s="130">
        <v>33</v>
      </c>
      <c r="G611" s="130"/>
      <c r="H611" s="170">
        <v>1.01</v>
      </c>
    </row>
    <row r="612" spans="1:8" ht="12.75" customHeight="1">
      <c r="A612" s="297"/>
      <c r="B612" s="33"/>
      <c r="C612" s="63" t="s">
        <v>844</v>
      </c>
      <c r="D612" s="204">
        <v>200</v>
      </c>
      <c r="E612" s="204">
        <v>127</v>
      </c>
      <c r="F612" s="204">
        <v>127</v>
      </c>
      <c r="G612" s="204"/>
      <c r="H612" s="205">
        <v>0.7</v>
      </c>
    </row>
    <row r="613" spans="1:8" ht="12.75" customHeight="1">
      <c r="A613" s="283"/>
      <c r="B613" s="25"/>
      <c r="C613" s="102" t="s">
        <v>844</v>
      </c>
      <c r="D613" s="131">
        <v>350</v>
      </c>
      <c r="E613" s="131">
        <v>203</v>
      </c>
      <c r="F613" s="131">
        <v>203</v>
      </c>
      <c r="G613" s="131"/>
      <c r="H613" s="178">
        <v>0.6</v>
      </c>
    </row>
    <row r="614" spans="1:8" ht="12.75" customHeight="1">
      <c r="A614" s="282">
        <v>47</v>
      </c>
      <c r="B614" s="36" t="s">
        <v>382</v>
      </c>
      <c r="C614" s="38"/>
      <c r="D614" s="118">
        <f>SUM(D615)</f>
        <v>50</v>
      </c>
      <c r="E614" s="118">
        <f>SUM(E615)</f>
        <v>5</v>
      </c>
      <c r="F614" s="118">
        <f>SUM(F615)</f>
        <v>4</v>
      </c>
      <c r="G614" s="118">
        <f>SUM(G615)</f>
        <v>0</v>
      </c>
      <c r="H614" s="167"/>
    </row>
    <row r="615" spans="1:8" ht="12.75" customHeight="1">
      <c r="A615" s="286"/>
      <c r="B615" s="34" t="s">
        <v>158</v>
      </c>
      <c r="C615" s="102" t="s">
        <v>597</v>
      </c>
      <c r="D615" s="131">
        <v>50</v>
      </c>
      <c r="E615" s="131">
        <v>5</v>
      </c>
      <c r="F615" s="131">
        <v>4</v>
      </c>
      <c r="G615" s="131">
        <v>0</v>
      </c>
      <c r="H615" s="178">
        <v>1.2</v>
      </c>
    </row>
    <row r="616" spans="1:8" ht="12.75" customHeight="1">
      <c r="A616" s="282">
        <v>48</v>
      </c>
      <c r="B616" s="12" t="s">
        <v>317</v>
      </c>
      <c r="C616" s="38"/>
      <c r="D616" s="118">
        <f>SUM(D617:D617)</f>
        <v>260</v>
      </c>
      <c r="E616" s="118">
        <f>SUM(E617:E617)</f>
        <v>54</v>
      </c>
      <c r="F616" s="118">
        <f>SUM(F617:F617)</f>
        <v>54</v>
      </c>
      <c r="G616" s="118">
        <f>SUM(G617:G617)</f>
        <v>0</v>
      </c>
      <c r="H616" s="167"/>
    </row>
    <row r="617" spans="1:8" ht="12.75" customHeight="1">
      <c r="A617" s="286"/>
      <c r="B617" s="25" t="s">
        <v>87</v>
      </c>
      <c r="C617" s="102" t="s">
        <v>811</v>
      </c>
      <c r="D617" s="131">
        <v>260</v>
      </c>
      <c r="E617" s="131">
        <v>54</v>
      </c>
      <c r="F617" s="131">
        <v>54</v>
      </c>
      <c r="G617" s="131"/>
      <c r="H617" s="178">
        <v>0.7</v>
      </c>
    </row>
    <row r="618" spans="1:8" ht="12.75" customHeight="1">
      <c r="A618" s="287">
        <v>49</v>
      </c>
      <c r="B618" s="28" t="s">
        <v>235</v>
      </c>
      <c r="C618" s="42"/>
      <c r="D618" s="129">
        <f>SUM(D619:D623)</f>
        <v>2596</v>
      </c>
      <c r="E618" s="129">
        <f>SUM(E619:E623)</f>
        <v>1943</v>
      </c>
      <c r="F618" s="129">
        <f>SUM(F619:F623)</f>
        <v>414</v>
      </c>
      <c r="G618" s="129">
        <f>SUM(G619:G623)</f>
        <v>0</v>
      </c>
      <c r="H618" s="176"/>
    </row>
    <row r="619" spans="1:8" ht="12.75" customHeight="1">
      <c r="A619" s="290"/>
      <c r="B619" s="32" t="s">
        <v>151</v>
      </c>
      <c r="C619" s="221" t="s">
        <v>568</v>
      </c>
      <c r="D619" s="206">
        <v>1074</v>
      </c>
      <c r="E619" s="206">
        <v>1074</v>
      </c>
      <c r="F619" s="206"/>
      <c r="G619" s="206"/>
      <c r="H619" s="179">
        <v>0.25</v>
      </c>
    </row>
    <row r="620" spans="1:8" ht="12.75" customHeight="1">
      <c r="A620" s="290"/>
      <c r="B620" s="32"/>
      <c r="C620" s="221" t="s">
        <v>534</v>
      </c>
      <c r="D620" s="206">
        <v>420</v>
      </c>
      <c r="E620" s="206">
        <v>420</v>
      </c>
      <c r="F620" s="206"/>
      <c r="G620" s="206"/>
      <c r="H620" s="179">
        <v>0.8</v>
      </c>
    </row>
    <row r="621" spans="1:8" ht="12.75" customHeight="1">
      <c r="A621" s="290"/>
      <c r="B621" s="32" t="s">
        <v>196</v>
      </c>
      <c r="C621" s="221" t="s">
        <v>443</v>
      </c>
      <c r="D621" s="206">
        <v>35</v>
      </c>
      <c r="E621" s="206">
        <v>35</v>
      </c>
      <c r="F621" s="206">
        <v>0</v>
      </c>
      <c r="G621" s="206">
        <v>0</v>
      </c>
      <c r="H621" s="179">
        <v>1.5</v>
      </c>
    </row>
    <row r="622" spans="1:8" ht="12.75" customHeight="1">
      <c r="A622" s="290"/>
      <c r="B622" s="32" t="s">
        <v>87</v>
      </c>
      <c r="C622" s="221" t="s">
        <v>849</v>
      </c>
      <c r="D622" s="206">
        <v>420</v>
      </c>
      <c r="E622" s="206">
        <v>174</v>
      </c>
      <c r="F622" s="206">
        <v>174</v>
      </c>
      <c r="G622" s="206"/>
      <c r="H622" s="179">
        <v>0.6</v>
      </c>
    </row>
    <row r="623" spans="1:8" ht="12.75" customHeight="1">
      <c r="A623" s="290"/>
      <c r="B623" s="32"/>
      <c r="C623" s="221" t="s">
        <v>836</v>
      </c>
      <c r="D623" s="206">
        <v>647</v>
      </c>
      <c r="E623" s="206">
        <v>240</v>
      </c>
      <c r="F623" s="206">
        <v>240</v>
      </c>
      <c r="G623" s="206"/>
      <c r="H623" s="179">
        <v>0.6</v>
      </c>
    </row>
    <row r="624" spans="1:8" ht="12.75" customHeight="1">
      <c r="A624" s="282">
        <v>50</v>
      </c>
      <c r="B624" s="12" t="s">
        <v>166</v>
      </c>
      <c r="C624" s="38"/>
      <c r="D624" s="118">
        <f>SUM(D625:D629)</f>
        <v>3194</v>
      </c>
      <c r="E624" s="118">
        <f>SUM(E625:E629)</f>
        <v>1217</v>
      </c>
      <c r="F624" s="118">
        <f>SUM(F625:F629)</f>
        <v>1217</v>
      </c>
      <c r="G624" s="118">
        <f>SUM(G625:G629)</f>
        <v>0</v>
      </c>
      <c r="H624" s="167"/>
    </row>
    <row r="625" spans="1:8" ht="12.75" customHeight="1">
      <c r="A625" s="287"/>
      <c r="B625" s="18" t="s">
        <v>196</v>
      </c>
      <c r="C625" s="42" t="s">
        <v>396</v>
      </c>
      <c r="D625" s="207">
        <v>1000</v>
      </c>
      <c r="E625" s="207">
        <v>199</v>
      </c>
      <c r="F625" s="207">
        <v>199</v>
      </c>
      <c r="G625" s="207">
        <v>0</v>
      </c>
      <c r="H625" s="176">
        <v>1.5</v>
      </c>
    </row>
    <row r="626" spans="1:8" ht="12.75" customHeight="1">
      <c r="A626" s="287"/>
      <c r="B626" s="33" t="s">
        <v>187</v>
      </c>
      <c r="C626" s="42" t="s">
        <v>428</v>
      </c>
      <c r="D626" s="207">
        <v>748</v>
      </c>
      <c r="E626" s="207">
        <v>467</v>
      </c>
      <c r="F626" s="207">
        <v>467</v>
      </c>
      <c r="G626" s="207">
        <v>0</v>
      </c>
      <c r="H626" s="176">
        <v>0.5</v>
      </c>
    </row>
    <row r="627" spans="1:8" ht="12.75" customHeight="1">
      <c r="A627" s="285"/>
      <c r="B627" s="1"/>
      <c r="C627" s="63" t="s">
        <v>404</v>
      </c>
      <c r="D627" s="204">
        <v>1200</v>
      </c>
      <c r="E627" s="204">
        <v>389</v>
      </c>
      <c r="F627" s="204">
        <v>389</v>
      </c>
      <c r="G627" s="204">
        <v>0</v>
      </c>
      <c r="H627" s="205" t="s">
        <v>739</v>
      </c>
    </row>
    <row r="628" spans="1:8" ht="12.75" customHeight="1">
      <c r="A628" s="290"/>
      <c r="B628" s="33"/>
      <c r="C628" s="63" t="s">
        <v>734</v>
      </c>
      <c r="D628" s="204">
        <v>100</v>
      </c>
      <c r="E628" s="204">
        <v>16</v>
      </c>
      <c r="F628" s="204">
        <v>16</v>
      </c>
      <c r="G628" s="204">
        <v>0</v>
      </c>
      <c r="H628" s="205" t="s">
        <v>740</v>
      </c>
    </row>
    <row r="629" spans="1:8" ht="12.75" customHeight="1">
      <c r="A629" s="295"/>
      <c r="B629" s="25" t="s">
        <v>87</v>
      </c>
      <c r="C629" s="102" t="s">
        <v>858</v>
      </c>
      <c r="D629" s="131">
        <v>146</v>
      </c>
      <c r="E629" s="131">
        <v>146</v>
      </c>
      <c r="F629" s="131">
        <v>146</v>
      </c>
      <c r="G629" s="131"/>
      <c r="H629" s="178">
        <v>2</v>
      </c>
    </row>
    <row r="630" spans="1:8" ht="12.75">
      <c r="A630" s="282">
        <v>51</v>
      </c>
      <c r="B630" s="2" t="s">
        <v>46</v>
      </c>
      <c r="C630" s="251"/>
      <c r="D630" s="112">
        <f>SUM(D631:D692)</f>
        <v>23576</v>
      </c>
      <c r="E630" s="112">
        <f>SUM(E631:E692)</f>
        <v>12036</v>
      </c>
      <c r="F630" s="112">
        <f>SUM(F631:F692)</f>
        <v>9246</v>
      </c>
      <c r="G630" s="112">
        <f>SUM(G631:G692)</f>
        <v>326</v>
      </c>
      <c r="H630" s="154"/>
    </row>
    <row r="631" spans="1:8" ht="12.75">
      <c r="A631" s="287"/>
      <c r="B631" s="5" t="s">
        <v>141</v>
      </c>
      <c r="C631" s="63" t="s">
        <v>452</v>
      </c>
      <c r="D631" s="204">
        <v>122</v>
      </c>
      <c r="E631" s="204">
        <v>122</v>
      </c>
      <c r="F631" s="204">
        <v>122</v>
      </c>
      <c r="G631" s="204"/>
      <c r="H631" s="205" t="s">
        <v>427</v>
      </c>
    </row>
    <row r="632" spans="1:8" ht="12.75">
      <c r="A632" s="287"/>
      <c r="B632" s="5"/>
      <c r="C632" s="63" t="s">
        <v>406</v>
      </c>
      <c r="D632" s="204">
        <v>300</v>
      </c>
      <c r="E632" s="204">
        <v>140</v>
      </c>
      <c r="F632" s="204">
        <v>140</v>
      </c>
      <c r="G632" s="204"/>
      <c r="H632" s="205">
        <v>1.9</v>
      </c>
    </row>
    <row r="633" spans="1:8" ht="12.75">
      <c r="A633" s="287"/>
      <c r="B633" s="5" t="s">
        <v>151</v>
      </c>
      <c r="C633" s="63" t="s">
        <v>534</v>
      </c>
      <c r="D633" s="204">
        <v>9</v>
      </c>
      <c r="E633" s="204">
        <v>9</v>
      </c>
      <c r="F633" s="204"/>
      <c r="G633" s="204"/>
      <c r="H633" s="205">
        <v>0.6</v>
      </c>
    </row>
    <row r="634" spans="1:8" ht="12.75">
      <c r="A634" s="287"/>
      <c r="B634" s="5"/>
      <c r="C634" s="63" t="s">
        <v>571</v>
      </c>
      <c r="D634" s="204">
        <v>7</v>
      </c>
      <c r="E634" s="204">
        <v>7</v>
      </c>
      <c r="F634" s="204">
        <v>7</v>
      </c>
      <c r="G634" s="204"/>
      <c r="H634" s="205">
        <v>1.2</v>
      </c>
    </row>
    <row r="635" spans="1:8" ht="12.75">
      <c r="A635" s="287"/>
      <c r="B635" s="5"/>
      <c r="C635" s="63" t="s">
        <v>392</v>
      </c>
      <c r="D635" s="204">
        <v>22</v>
      </c>
      <c r="E635" s="204">
        <v>22</v>
      </c>
      <c r="F635" s="204"/>
      <c r="G635" s="204"/>
      <c r="H635" s="205">
        <v>1</v>
      </c>
    </row>
    <row r="636" spans="1:8" ht="12.75">
      <c r="A636" s="287"/>
      <c r="B636" s="5"/>
      <c r="C636" s="63" t="s">
        <v>421</v>
      </c>
      <c r="D636" s="204">
        <v>60</v>
      </c>
      <c r="E636" s="204">
        <v>60</v>
      </c>
      <c r="F636" s="204"/>
      <c r="G636" s="204"/>
      <c r="H636" s="205">
        <v>3.2</v>
      </c>
    </row>
    <row r="637" spans="1:8" ht="12.75">
      <c r="A637" s="287"/>
      <c r="B637" s="5" t="s">
        <v>158</v>
      </c>
      <c r="C637" s="63" t="s">
        <v>428</v>
      </c>
      <c r="D637" s="204">
        <v>50</v>
      </c>
      <c r="E637" s="204">
        <v>50</v>
      </c>
      <c r="F637" s="204">
        <v>50</v>
      </c>
      <c r="G637" s="204">
        <v>0</v>
      </c>
      <c r="H637" s="205"/>
    </row>
    <row r="638" spans="1:8" ht="12.75">
      <c r="A638" s="287"/>
      <c r="B638" s="5"/>
      <c r="C638" s="63" t="s">
        <v>456</v>
      </c>
      <c r="D638" s="204">
        <v>119</v>
      </c>
      <c r="E638" s="204">
        <v>119</v>
      </c>
      <c r="F638" s="204">
        <v>114</v>
      </c>
      <c r="G638" s="204">
        <v>0</v>
      </c>
      <c r="H638" s="205">
        <v>1</v>
      </c>
    </row>
    <row r="639" spans="1:8" ht="12.75">
      <c r="A639" s="287"/>
      <c r="B639" s="5"/>
      <c r="C639" s="63" t="s">
        <v>462</v>
      </c>
      <c r="D639" s="204">
        <v>265</v>
      </c>
      <c r="E639" s="204">
        <v>257</v>
      </c>
      <c r="F639" s="204">
        <v>257</v>
      </c>
      <c r="G639" s="204">
        <v>0</v>
      </c>
      <c r="H639" s="205">
        <v>1.3</v>
      </c>
    </row>
    <row r="640" spans="1:8" ht="12.75">
      <c r="A640" s="287"/>
      <c r="B640" s="5"/>
      <c r="C640" s="63" t="s">
        <v>535</v>
      </c>
      <c r="D640" s="204">
        <v>90</v>
      </c>
      <c r="E640" s="204">
        <v>90</v>
      </c>
      <c r="F640" s="204">
        <v>90</v>
      </c>
      <c r="G640" s="204">
        <v>0</v>
      </c>
      <c r="H640" s="205">
        <v>1.6</v>
      </c>
    </row>
    <row r="641" spans="1:8" ht="12.75">
      <c r="A641" s="287"/>
      <c r="B641" s="5"/>
      <c r="C641" s="63" t="s">
        <v>601</v>
      </c>
      <c r="D641" s="204">
        <v>36</v>
      </c>
      <c r="E641" s="204">
        <v>36</v>
      </c>
      <c r="F641" s="204">
        <v>36</v>
      </c>
      <c r="G641" s="204">
        <v>0</v>
      </c>
      <c r="H641" s="205">
        <v>2</v>
      </c>
    </row>
    <row r="642" spans="1:8" ht="12.75">
      <c r="A642" s="287"/>
      <c r="B642" s="5"/>
      <c r="C642" s="63" t="s">
        <v>602</v>
      </c>
      <c r="D642" s="204">
        <v>180</v>
      </c>
      <c r="E642" s="204">
        <v>180</v>
      </c>
      <c r="F642" s="204">
        <v>180</v>
      </c>
      <c r="G642" s="204">
        <v>0</v>
      </c>
      <c r="H642" s="205">
        <v>4.1</v>
      </c>
    </row>
    <row r="643" spans="1:8" ht="12.75">
      <c r="A643" s="287"/>
      <c r="B643" s="5"/>
      <c r="C643" s="63"/>
      <c r="D643" s="204"/>
      <c r="E643" s="204"/>
      <c r="F643" s="204"/>
      <c r="G643" s="204"/>
      <c r="H643" s="205"/>
    </row>
    <row r="644" spans="1:8" ht="12.75">
      <c r="A644" s="287"/>
      <c r="B644" s="5" t="s">
        <v>196</v>
      </c>
      <c r="C644" s="63" t="s">
        <v>456</v>
      </c>
      <c r="D644" s="204">
        <v>30</v>
      </c>
      <c r="E644" s="204">
        <v>20</v>
      </c>
      <c r="F644" s="204">
        <v>0</v>
      </c>
      <c r="G644" s="204">
        <v>0</v>
      </c>
      <c r="H644" s="205">
        <v>0.2</v>
      </c>
    </row>
    <row r="645" spans="1:8" ht="12.75">
      <c r="A645" s="287"/>
      <c r="B645" s="5"/>
      <c r="C645" s="63" t="s">
        <v>414</v>
      </c>
      <c r="D645" s="204">
        <v>100</v>
      </c>
      <c r="E645" s="204">
        <v>97</v>
      </c>
      <c r="F645" s="204">
        <v>97</v>
      </c>
      <c r="G645" s="204">
        <v>0</v>
      </c>
      <c r="H645" s="205">
        <v>0.5</v>
      </c>
    </row>
    <row r="646" spans="1:8" ht="12.75">
      <c r="A646" s="287"/>
      <c r="B646" s="5"/>
      <c r="C646" s="63" t="s">
        <v>462</v>
      </c>
      <c r="D646" s="204">
        <v>450</v>
      </c>
      <c r="E646" s="204">
        <v>10</v>
      </c>
      <c r="F646" s="204">
        <v>10</v>
      </c>
      <c r="G646" s="204">
        <v>0</v>
      </c>
      <c r="H646" s="205">
        <v>2</v>
      </c>
    </row>
    <row r="647" spans="1:8" ht="12.75">
      <c r="A647" s="287"/>
      <c r="B647" s="5"/>
      <c r="C647" s="63" t="s">
        <v>518</v>
      </c>
      <c r="D647" s="204">
        <v>2000</v>
      </c>
      <c r="E647" s="204">
        <v>315</v>
      </c>
      <c r="F647" s="204">
        <v>315</v>
      </c>
      <c r="G647" s="204">
        <v>0</v>
      </c>
      <c r="H647" s="205">
        <v>2</v>
      </c>
    </row>
    <row r="648" spans="1:8" ht="12.75">
      <c r="A648" s="287"/>
      <c r="B648" s="5"/>
      <c r="C648" s="63" t="s">
        <v>590</v>
      </c>
      <c r="D648" s="204">
        <v>492</v>
      </c>
      <c r="E648" s="204">
        <v>206</v>
      </c>
      <c r="F648" s="204">
        <v>12</v>
      </c>
      <c r="G648" s="204">
        <v>194</v>
      </c>
      <c r="H648" s="205">
        <v>2</v>
      </c>
    </row>
    <row r="649" spans="1:8" ht="12.75">
      <c r="A649" s="287"/>
      <c r="B649" s="5"/>
      <c r="C649" s="63" t="s">
        <v>520</v>
      </c>
      <c r="D649" s="204">
        <v>68</v>
      </c>
      <c r="E649" s="204">
        <v>63</v>
      </c>
      <c r="F649" s="204">
        <v>63</v>
      </c>
      <c r="G649" s="204">
        <v>0</v>
      </c>
      <c r="H649" s="205">
        <v>1.3</v>
      </c>
    </row>
    <row r="650" spans="1:8" ht="12.75">
      <c r="A650" s="287"/>
      <c r="B650" s="5"/>
      <c r="C650" s="63" t="s">
        <v>457</v>
      </c>
      <c r="D650" s="204">
        <v>500</v>
      </c>
      <c r="E650" s="204">
        <v>500</v>
      </c>
      <c r="F650" s="204">
        <v>500</v>
      </c>
      <c r="G650" s="204">
        <v>0</v>
      </c>
      <c r="H650" s="205">
        <v>0.4</v>
      </c>
    </row>
    <row r="651" spans="1:8" ht="12.75">
      <c r="A651" s="287"/>
      <c r="B651" s="5"/>
      <c r="C651" s="63" t="s">
        <v>568</v>
      </c>
      <c r="D651" s="204">
        <v>870</v>
      </c>
      <c r="E651" s="204">
        <v>384</v>
      </c>
      <c r="F651" s="204">
        <v>384</v>
      </c>
      <c r="G651" s="204">
        <v>12</v>
      </c>
      <c r="H651" s="205">
        <v>0.4</v>
      </c>
    </row>
    <row r="652" spans="1:8" ht="12.75">
      <c r="A652" s="287"/>
      <c r="B652" s="5"/>
      <c r="C652" s="63" t="s">
        <v>534</v>
      </c>
      <c r="D652" s="204">
        <v>170</v>
      </c>
      <c r="E652" s="204">
        <v>137</v>
      </c>
      <c r="F652" s="204">
        <v>0</v>
      </c>
      <c r="G652" s="204">
        <v>0</v>
      </c>
      <c r="H652" s="205">
        <v>0.5</v>
      </c>
    </row>
    <row r="653" spans="1:8" ht="12.75">
      <c r="A653" s="287"/>
      <c r="B653" s="5"/>
      <c r="C653" s="63" t="s">
        <v>536</v>
      </c>
      <c r="D653" s="204">
        <v>196</v>
      </c>
      <c r="E653" s="204">
        <v>186</v>
      </c>
      <c r="F653" s="204">
        <v>186</v>
      </c>
      <c r="G653" s="204">
        <v>0</v>
      </c>
      <c r="H653" s="205">
        <v>0.5</v>
      </c>
    </row>
    <row r="654" spans="1:8" ht="12.75">
      <c r="A654" s="287"/>
      <c r="B654" s="5"/>
      <c r="C654" s="63" t="s">
        <v>536</v>
      </c>
      <c r="D654" s="204">
        <v>60</v>
      </c>
      <c r="E654" s="204">
        <v>46</v>
      </c>
      <c r="F654" s="204">
        <v>46</v>
      </c>
      <c r="G654" s="204">
        <v>0</v>
      </c>
      <c r="H654" s="205">
        <v>0.5</v>
      </c>
    </row>
    <row r="655" spans="1:8" ht="12.75">
      <c r="A655" s="287"/>
      <c r="B655" s="5"/>
      <c r="C655" s="63" t="s">
        <v>641</v>
      </c>
      <c r="D655" s="204">
        <v>12</v>
      </c>
      <c r="E655" s="204">
        <v>12</v>
      </c>
      <c r="F655" s="204">
        <v>12</v>
      </c>
      <c r="G655" s="204">
        <v>0</v>
      </c>
      <c r="H655" s="205">
        <v>0.7</v>
      </c>
    </row>
    <row r="656" spans="1:8" ht="12.75">
      <c r="A656" s="287"/>
      <c r="B656" s="5"/>
      <c r="C656" s="63" t="s">
        <v>407</v>
      </c>
      <c r="D656" s="204">
        <v>2210</v>
      </c>
      <c r="E656" s="204">
        <v>1590</v>
      </c>
      <c r="F656" s="204">
        <v>1575</v>
      </c>
      <c r="G656" s="204">
        <v>15</v>
      </c>
      <c r="H656" s="205">
        <v>1.7</v>
      </c>
    </row>
    <row r="657" spans="1:8" ht="12.75">
      <c r="A657" s="287"/>
      <c r="B657" s="5"/>
      <c r="C657" s="63" t="s">
        <v>398</v>
      </c>
      <c r="D657" s="204">
        <v>97</v>
      </c>
      <c r="E657" s="204">
        <v>40</v>
      </c>
      <c r="F657" s="204">
        <v>0</v>
      </c>
      <c r="G657" s="204">
        <v>40</v>
      </c>
      <c r="H657" s="205">
        <v>1.5</v>
      </c>
    </row>
    <row r="658" spans="1:8" ht="12.75">
      <c r="A658" s="287"/>
      <c r="B658" s="5"/>
      <c r="C658" s="63" t="s">
        <v>401</v>
      </c>
      <c r="D658" s="204">
        <v>742</v>
      </c>
      <c r="E658" s="204">
        <v>103</v>
      </c>
      <c r="F658" s="204">
        <v>28</v>
      </c>
      <c r="G658" s="204">
        <v>25</v>
      </c>
      <c r="H658" s="205">
        <v>1.7</v>
      </c>
    </row>
    <row r="659" spans="1:8" ht="12.75">
      <c r="A659" s="287"/>
      <c r="B659" s="5"/>
      <c r="C659" s="63" t="s">
        <v>423</v>
      </c>
      <c r="D659" s="204">
        <v>189</v>
      </c>
      <c r="E659" s="204">
        <v>189</v>
      </c>
      <c r="F659" s="204">
        <v>189</v>
      </c>
      <c r="G659" s="204">
        <v>0</v>
      </c>
      <c r="H659" s="205">
        <v>1.8</v>
      </c>
    </row>
    <row r="660" spans="1:8" ht="12.75">
      <c r="A660" s="287"/>
      <c r="B660" s="5"/>
      <c r="C660" s="63" t="s">
        <v>468</v>
      </c>
      <c r="D660" s="204">
        <v>201</v>
      </c>
      <c r="E660" s="204">
        <v>201</v>
      </c>
      <c r="F660" s="204">
        <v>201</v>
      </c>
      <c r="G660" s="204">
        <v>0</v>
      </c>
      <c r="H660" s="205">
        <v>2</v>
      </c>
    </row>
    <row r="661" spans="1:8" ht="12.75">
      <c r="A661" s="287"/>
      <c r="B661" s="5"/>
      <c r="C661" s="63" t="s">
        <v>393</v>
      </c>
      <c r="D661" s="204">
        <v>910</v>
      </c>
      <c r="E661" s="204">
        <v>24</v>
      </c>
      <c r="F661" s="204">
        <v>24</v>
      </c>
      <c r="G661" s="204">
        <v>0</v>
      </c>
      <c r="H661" s="205">
        <v>0.5</v>
      </c>
    </row>
    <row r="662" spans="1:8" ht="12.75">
      <c r="A662" s="287"/>
      <c r="B662" s="5"/>
      <c r="C662" s="63" t="s">
        <v>466</v>
      </c>
      <c r="D662" s="204">
        <v>1000</v>
      </c>
      <c r="E662" s="204">
        <v>3</v>
      </c>
      <c r="F662" s="204">
        <v>3</v>
      </c>
      <c r="G662" s="204">
        <v>0</v>
      </c>
      <c r="H662" s="205">
        <v>0.5</v>
      </c>
    </row>
    <row r="663" spans="1:8" ht="12.75">
      <c r="A663" s="287"/>
      <c r="B663" s="5"/>
      <c r="C663" s="63" t="s">
        <v>634</v>
      </c>
      <c r="D663" s="204">
        <v>103</v>
      </c>
      <c r="E663" s="204">
        <v>103</v>
      </c>
      <c r="F663" s="204">
        <v>0</v>
      </c>
      <c r="G663" s="204">
        <v>0</v>
      </c>
      <c r="H663" s="205">
        <v>0.8</v>
      </c>
    </row>
    <row r="664" spans="1:8" ht="12.75">
      <c r="A664" s="287"/>
      <c r="B664" s="5"/>
      <c r="C664" s="63" t="s">
        <v>418</v>
      </c>
      <c r="D664" s="204">
        <v>713</v>
      </c>
      <c r="E664" s="204">
        <v>552</v>
      </c>
      <c r="F664" s="204">
        <v>0</v>
      </c>
      <c r="G664" s="204">
        <v>0</v>
      </c>
      <c r="H664" s="205">
        <v>0.8</v>
      </c>
    </row>
    <row r="665" spans="1:8" ht="12.75">
      <c r="A665" s="287"/>
      <c r="B665" s="5"/>
      <c r="C665" s="63" t="s">
        <v>452</v>
      </c>
      <c r="D665" s="204">
        <v>243</v>
      </c>
      <c r="E665" s="204">
        <v>243</v>
      </c>
      <c r="F665" s="204">
        <v>0</v>
      </c>
      <c r="G665" s="204">
        <v>0</v>
      </c>
      <c r="H665" s="205">
        <v>1</v>
      </c>
    </row>
    <row r="666" spans="1:8" ht="12.75">
      <c r="A666" s="287"/>
      <c r="B666" s="5"/>
      <c r="C666" s="63" t="s">
        <v>592</v>
      </c>
      <c r="D666" s="204">
        <v>30</v>
      </c>
      <c r="E666" s="204">
        <v>52</v>
      </c>
      <c r="F666" s="204">
        <v>12</v>
      </c>
      <c r="G666" s="204">
        <v>40</v>
      </c>
      <c r="H666" s="205">
        <v>2.5</v>
      </c>
    </row>
    <row r="667" spans="1:8" ht="12.75">
      <c r="A667" s="287"/>
      <c r="B667" s="5"/>
      <c r="C667" s="63" t="s">
        <v>451</v>
      </c>
      <c r="D667" s="204">
        <v>1300</v>
      </c>
      <c r="E667" s="204">
        <v>1275</v>
      </c>
      <c r="F667" s="204">
        <v>0</v>
      </c>
      <c r="G667" s="204">
        <v>0</v>
      </c>
      <c r="H667" s="205">
        <v>2</v>
      </c>
    </row>
    <row r="668" spans="1:8" ht="12.75">
      <c r="A668" s="287"/>
      <c r="B668" s="5"/>
      <c r="C668" s="63" t="s">
        <v>455</v>
      </c>
      <c r="D668" s="204">
        <v>306</v>
      </c>
      <c r="E668" s="204">
        <v>138</v>
      </c>
      <c r="F668" s="204">
        <v>138</v>
      </c>
      <c r="G668" s="204">
        <v>0</v>
      </c>
      <c r="H668" s="205">
        <v>2</v>
      </c>
    </row>
    <row r="669" spans="1:8" ht="12.75">
      <c r="A669" s="287"/>
      <c r="B669" s="1"/>
      <c r="C669" s="63" t="s">
        <v>426</v>
      </c>
      <c r="D669" s="204">
        <v>103</v>
      </c>
      <c r="E669" s="204">
        <v>25</v>
      </c>
      <c r="F669" s="204">
        <v>25</v>
      </c>
      <c r="G669" s="204">
        <v>0</v>
      </c>
      <c r="H669" s="205">
        <v>1.5</v>
      </c>
    </row>
    <row r="670" spans="1:8" ht="12.75">
      <c r="A670" s="287"/>
      <c r="B670" s="5" t="s">
        <v>187</v>
      </c>
      <c r="C670" s="63" t="s">
        <v>428</v>
      </c>
      <c r="D670" s="204">
        <v>560</v>
      </c>
      <c r="E670" s="204">
        <v>549</v>
      </c>
      <c r="F670" s="204">
        <v>549</v>
      </c>
      <c r="G670" s="204">
        <v>0</v>
      </c>
      <c r="H670" s="205">
        <v>0.4</v>
      </c>
    </row>
    <row r="671" spans="1:8" ht="12.75">
      <c r="A671" s="287"/>
      <c r="B671" s="5"/>
      <c r="C671" s="63" t="s">
        <v>731</v>
      </c>
      <c r="D671" s="204">
        <v>210</v>
      </c>
      <c r="E671" s="204">
        <v>199</v>
      </c>
      <c r="F671" s="204">
        <v>199</v>
      </c>
      <c r="G671" s="204">
        <v>0</v>
      </c>
      <c r="H671" s="205" t="s">
        <v>732</v>
      </c>
    </row>
    <row r="672" spans="1:8" ht="12.75">
      <c r="A672" s="287"/>
      <c r="B672" s="5"/>
      <c r="C672" s="63" t="s">
        <v>518</v>
      </c>
      <c r="D672" s="204">
        <v>300</v>
      </c>
      <c r="E672" s="204">
        <v>6</v>
      </c>
      <c r="F672" s="204">
        <v>6</v>
      </c>
      <c r="G672" s="204">
        <v>0</v>
      </c>
      <c r="H672" s="205" t="s">
        <v>733</v>
      </c>
    </row>
    <row r="673" spans="1:8" ht="12.75">
      <c r="A673" s="287"/>
      <c r="B673" s="5"/>
      <c r="C673" s="63" t="s">
        <v>404</v>
      </c>
      <c r="D673" s="204">
        <v>350</v>
      </c>
      <c r="E673" s="204">
        <v>44</v>
      </c>
      <c r="F673" s="204">
        <v>44</v>
      </c>
      <c r="G673" s="204">
        <v>0</v>
      </c>
      <c r="H673" s="205">
        <v>1.3</v>
      </c>
    </row>
    <row r="674" spans="1:8" ht="12.75">
      <c r="A674" s="287"/>
      <c r="B674" s="5"/>
      <c r="C674" s="63" t="s">
        <v>734</v>
      </c>
      <c r="D674" s="204">
        <v>100</v>
      </c>
      <c r="E674" s="204">
        <v>25</v>
      </c>
      <c r="F674" s="204">
        <v>25</v>
      </c>
      <c r="G674" s="204">
        <v>0</v>
      </c>
      <c r="H674" s="205" t="s">
        <v>700</v>
      </c>
    </row>
    <row r="675" spans="1:8" ht="12.75">
      <c r="A675" s="287"/>
      <c r="B675" s="5"/>
      <c r="C675" s="63" t="s">
        <v>399</v>
      </c>
      <c r="D675" s="204">
        <v>100</v>
      </c>
      <c r="E675" s="204">
        <v>60</v>
      </c>
      <c r="F675" s="204">
        <v>60</v>
      </c>
      <c r="G675" s="204">
        <v>0</v>
      </c>
      <c r="H675" s="205">
        <v>1.05</v>
      </c>
    </row>
    <row r="676" spans="1:8" ht="12.75">
      <c r="A676" s="287"/>
      <c r="B676" s="5"/>
      <c r="C676" s="63" t="s">
        <v>398</v>
      </c>
      <c r="D676" s="204">
        <v>420</v>
      </c>
      <c r="E676" s="204">
        <v>89</v>
      </c>
      <c r="F676" s="204">
        <v>89</v>
      </c>
      <c r="G676" s="204">
        <v>0</v>
      </c>
      <c r="H676" s="205" t="s">
        <v>735</v>
      </c>
    </row>
    <row r="677" spans="1:8" ht="12.75">
      <c r="A677" s="287"/>
      <c r="B677" s="5"/>
      <c r="C677" s="63" t="s">
        <v>502</v>
      </c>
      <c r="D677" s="204">
        <v>46</v>
      </c>
      <c r="E677" s="204">
        <v>40</v>
      </c>
      <c r="F677" s="204">
        <v>40</v>
      </c>
      <c r="G677" s="204">
        <v>0</v>
      </c>
      <c r="H677" s="205">
        <v>0.5</v>
      </c>
    </row>
    <row r="678" spans="1:8" ht="12.75">
      <c r="A678" s="287"/>
      <c r="B678" s="5"/>
      <c r="C678" s="63" t="s">
        <v>736</v>
      </c>
      <c r="D678" s="204">
        <v>55</v>
      </c>
      <c r="E678" s="204">
        <v>48</v>
      </c>
      <c r="F678" s="204">
        <v>48</v>
      </c>
      <c r="G678" s="204">
        <v>0</v>
      </c>
      <c r="H678" s="205">
        <v>0.6</v>
      </c>
    </row>
    <row r="679" spans="1:8" ht="12.75">
      <c r="A679" s="287"/>
      <c r="B679" s="5"/>
      <c r="C679" s="63" t="s">
        <v>737</v>
      </c>
      <c r="D679" s="204">
        <v>800</v>
      </c>
      <c r="E679" s="204">
        <v>120</v>
      </c>
      <c r="F679" s="204">
        <v>120</v>
      </c>
      <c r="G679" s="204">
        <v>0</v>
      </c>
      <c r="H679" s="205">
        <v>1</v>
      </c>
    </row>
    <row r="680" spans="1:8" ht="12.75">
      <c r="A680" s="287"/>
      <c r="B680" s="5" t="s">
        <v>87</v>
      </c>
      <c r="C680" s="63" t="s">
        <v>831</v>
      </c>
      <c r="D680" s="204">
        <v>900</v>
      </c>
      <c r="E680" s="204">
        <v>820</v>
      </c>
      <c r="F680" s="204">
        <v>820</v>
      </c>
      <c r="G680" s="204"/>
      <c r="H680" s="205">
        <v>0.6</v>
      </c>
    </row>
    <row r="681" spans="1:8" ht="12.75">
      <c r="A681" s="287"/>
      <c r="B681" s="5"/>
      <c r="C681" s="63" t="s">
        <v>826</v>
      </c>
      <c r="D681" s="204">
        <v>1970</v>
      </c>
      <c r="E681" s="204">
        <v>1357</v>
      </c>
      <c r="F681" s="204">
        <v>1357</v>
      </c>
      <c r="G681" s="204"/>
      <c r="H681" s="205">
        <v>0.8</v>
      </c>
    </row>
    <row r="682" spans="1:8" ht="12.75">
      <c r="A682" s="287"/>
      <c r="B682" s="5"/>
      <c r="C682" s="63" t="s">
        <v>812</v>
      </c>
      <c r="D682" s="204">
        <v>22</v>
      </c>
      <c r="E682" s="204">
        <v>22</v>
      </c>
      <c r="F682" s="204">
        <v>22</v>
      </c>
      <c r="G682" s="204"/>
      <c r="H682" s="205">
        <v>0.3</v>
      </c>
    </row>
    <row r="683" spans="1:8" ht="12.75">
      <c r="A683" s="287"/>
      <c r="B683" s="5"/>
      <c r="C683" s="63" t="s">
        <v>843</v>
      </c>
      <c r="D683" s="204">
        <v>281</v>
      </c>
      <c r="E683" s="204">
        <v>54</v>
      </c>
      <c r="F683" s="204">
        <v>54</v>
      </c>
      <c r="G683" s="204"/>
      <c r="H683" s="205">
        <v>0.7</v>
      </c>
    </row>
    <row r="684" spans="1:8" ht="12.75">
      <c r="A684" s="285"/>
      <c r="B684" s="33"/>
      <c r="C684" s="63" t="s">
        <v>820</v>
      </c>
      <c r="D684" s="204">
        <v>750</v>
      </c>
      <c r="E684" s="204">
        <v>182</v>
      </c>
      <c r="F684" s="204">
        <v>182</v>
      </c>
      <c r="G684" s="204"/>
      <c r="H684" s="205">
        <v>1.2</v>
      </c>
    </row>
    <row r="685" spans="1:8" ht="12.75">
      <c r="A685" s="285"/>
      <c r="B685" s="5"/>
      <c r="C685" s="63" t="s">
        <v>834</v>
      </c>
      <c r="D685" s="204">
        <v>500</v>
      </c>
      <c r="E685" s="204">
        <v>150</v>
      </c>
      <c r="F685" s="204">
        <v>150</v>
      </c>
      <c r="G685" s="204"/>
      <c r="H685" s="205">
        <v>2</v>
      </c>
    </row>
    <row r="686" spans="1:8" ht="12.75">
      <c r="A686" s="285"/>
      <c r="B686" s="5"/>
      <c r="C686" s="63" t="s">
        <v>824</v>
      </c>
      <c r="D686" s="204">
        <v>1100</v>
      </c>
      <c r="E686" s="204">
        <v>164</v>
      </c>
      <c r="F686" s="204">
        <v>164</v>
      </c>
      <c r="G686" s="204"/>
      <c r="H686" s="205">
        <v>1.9</v>
      </c>
    </row>
    <row r="687" spans="1:8" ht="12.75">
      <c r="A687" s="285"/>
      <c r="B687" s="5"/>
      <c r="C687" s="63" t="s">
        <v>849</v>
      </c>
      <c r="D687" s="204">
        <v>50</v>
      </c>
      <c r="E687" s="204">
        <v>50</v>
      </c>
      <c r="F687" s="204">
        <v>50</v>
      </c>
      <c r="G687" s="204"/>
      <c r="H687" s="205">
        <v>0.3</v>
      </c>
    </row>
    <row r="688" spans="1:8" ht="12.75">
      <c r="A688" s="285"/>
      <c r="B688" s="5"/>
      <c r="C688" s="63" t="s">
        <v>849</v>
      </c>
      <c r="D688" s="204">
        <v>87</v>
      </c>
      <c r="E688" s="204">
        <v>68</v>
      </c>
      <c r="F688" s="204">
        <v>68</v>
      </c>
      <c r="G688" s="204"/>
      <c r="H688" s="205">
        <v>0.4</v>
      </c>
    </row>
    <row r="689" spans="1:8" ht="12.75">
      <c r="A689" s="285"/>
      <c r="B689" s="5"/>
      <c r="C689" s="63" t="s">
        <v>847</v>
      </c>
      <c r="D689" s="204">
        <v>30</v>
      </c>
      <c r="E689" s="204">
        <v>16</v>
      </c>
      <c r="F689" s="204">
        <v>16</v>
      </c>
      <c r="G689" s="204"/>
      <c r="H689" s="205">
        <v>0.6</v>
      </c>
    </row>
    <row r="690" spans="1:8" ht="12.75">
      <c r="A690" s="285"/>
      <c r="B690" s="5"/>
      <c r="C690" s="63" t="s">
        <v>813</v>
      </c>
      <c r="D690" s="204">
        <v>130</v>
      </c>
      <c r="E690" s="204">
        <v>7</v>
      </c>
      <c r="F690" s="204">
        <v>7</v>
      </c>
      <c r="G690" s="204"/>
      <c r="H690" s="205">
        <v>0.7</v>
      </c>
    </row>
    <row r="691" spans="1:8" ht="12.75">
      <c r="A691" s="285"/>
      <c r="B691" s="5"/>
      <c r="C691" s="63" t="s">
        <v>856</v>
      </c>
      <c r="D691" s="204">
        <v>250</v>
      </c>
      <c r="E691" s="204">
        <v>250</v>
      </c>
      <c r="F691" s="204">
        <v>250</v>
      </c>
      <c r="G691" s="204"/>
      <c r="H691" s="205">
        <v>0.6</v>
      </c>
    </row>
    <row r="692" spans="1:8" ht="12.75">
      <c r="A692" s="286"/>
      <c r="B692" s="6"/>
      <c r="C692" s="102" t="s">
        <v>857</v>
      </c>
      <c r="D692" s="131">
        <v>210</v>
      </c>
      <c r="E692" s="131">
        <v>110</v>
      </c>
      <c r="F692" s="131">
        <v>110</v>
      </c>
      <c r="G692" s="131"/>
      <c r="H692" s="178">
        <v>0.3</v>
      </c>
    </row>
    <row r="693" spans="1:8" s="3" customFormat="1" ht="12.75">
      <c r="A693" s="287">
        <v>52</v>
      </c>
      <c r="B693" s="4" t="s">
        <v>859</v>
      </c>
      <c r="C693" s="47"/>
      <c r="D693" s="129">
        <f>SUM(D694)</f>
        <v>150</v>
      </c>
      <c r="E693" s="129">
        <f>SUM(E694)</f>
        <v>150</v>
      </c>
      <c r="F693" s="129">
        <f>SUM(F694)</f>
        <v>150</v>
      </c>
      <c r="G693" s="129"/>
      <c r="H693" s="237"/>
    </row>
    <row r="694" spans="1:8" ht="12.75">
      <c r="A694" s="287"/>
      <c r="B694" s="7" t="s">
        <v>87</v>
      </c>
      <c r="C694" s="42" t="s">
        <v>858</v>
      </c>
      <c r="D694" s="207">
        <v>150</v>
      </c>
      <c r="E694" s="207">
        <v>150</v>
      </c>
      <c r="F694" s="207">
        <v>150</v>
      </c>
      <c r="G694" s="207"/>
      <c r="H694" s="176">
        <v>0.4</v>
      </c>
    </row>
    <row r="695" spans="1:8" s="3" customFormat="1" ht="12.75">
      <c r="A695" s="282">
        <v>53</v>
      </c>
      <c r="B695" s="2" t="s">
        <v>360</v>
      </c>
      <c r="C695" s="48"/>
      <c r="D695" s="112">
        <f>SUM(D696:D698)</f>
        <v>241</v>
      </c>
      <c r="E695" s="112">
        <f>SUM(E696:E698)</f>
        <v>150</v>
      </c>
      <c r="F695" s="112">
        <f>SUM(F696:F698)</f>
        <v>150</v>
      </c>
      <c r="G695" s="112">
        <f>SUM(G696:G698)</f>
        <v>0</v>
      </c>
      <c r="H695" s="153"/>
    </row>
    <row r="696" spans="1:8" ht="12.75">
      <c r="A696" s="297"/>
      <c r="B696" s="5" t="s">
        <v>196</v>
      </c>
      <c r="C696" s="63" t="s">
        <v>414</v>
      </c>
      <c r="D696" s="136">
        <v>33</v>
      </c>
      <c r="E696" s="136">
        <v>20</v>
      </c>
      <c r="F696" s="136">
        <v>20</v>
      </c>
      <c r="G696" s="136">
        <v>0</v>
      </c>
      <c r="H696" s="184">
        <v>0.5</v>
      </c>
    </row>
    <row r="697" spans="1:8" s="3" customFormat="1" ht="12.75">
      <c r="A697" s="285"/>
      <c r="B697" s="8"/>
      <c r="C697" s="63" t="s">
        <v>642</v>
      </c>
      <c r="D697" s="136">
        <v>8</v>
      </c>
      <c r="E697" s="136">
        <v>6</v>
      </c>
      <c r="F697" s="136">
        <v>6</v>
      </c>
      <c r="G697" s="136">
        <v>0</v>
      </c>
      <c r="H697" s="184">
        <v>0.5</v>
      </c>
    </row>
    <row r="698" spans="1:8" s="3" customFormat="1" ht="12.75">
      <c r="A698" s="290"/>
      <c r="B698" s="10" t="s">
        <v>87</v>
      </c>
      <c r="C698" s="221" t="s">
        <v>831</v>
      </c>
      <c r="D698" s="114">
        <v>200</v>
      </c>
      <c r="E698" s="114">
        <v>124</v>
      </c>
      <c r="F698" s="114">
        <v>124</v>
      </c>
      <c r="G698" s="114"/>
      <c r="H698" s="157">
        <v>0.55</v>
      </c>
    </row>
    <row r="699" spans="1:8" s="3" customFormat="1" ht="12.75">
      <c r="A699" s="282">
        <v>54</v>
      </c>
      <c r="B699" s="2" t="s">
        <v>378</v>
      </c>
      <c r="C699" s="48"/>
      <c r="D699" s="112">
        <f>SUM(D700)</f>
        <v>40</v>
      </c>
      <c r="E699" s="112">
        <f>SUM(E700)</f>
        <v>40</v>
      </c>
      <c r="F699" s="112">
        <f>SUM(F700)</f>
        <v>0</v>
      </c>
      <c r="G699" s="112">
        <f>SUM(G700)</f>
        <v>0</v>
      </c>
      <c r="H699" s="153"/>
    </row>
    <row r="700" spans="1:8" ht="12.75">
      <c r="A700" s="286"/>
      <c r="B700" s="6" t="s">
        <v>151</v>
      </c>
      <c r="C700" s="102" t="s">
        <v>534</v>
      </c>
      <c r="D700" s="133">
        <v>40</v>
      </c>
      <c r="E700" s="133">
        <v>40</v>
      </c>
      <c r="F700" s="133"/>
      <c r="G700" s="133"/>
      <c r="H700" s="180">
        <v>0.3</v>
      </c>
    </row>
    <row r="701" spans="1:8" ht="12.75">
      <c r="A701" s="287">
        <v>55</v>
      </c>
      <c r="B701" s="4" t="s">
        <v>459</v>
      </c>
      <c r="C701" s="47"/>
      <c r="D701" s="126">
        <f>SUM(D702)</f>
        <v>426</v>
      </c>
      <c r="E701" s="126">
        <f>SUM(E702)</f>
        <v>426</v>
      </c>
      <c r="F701" s="126">
        <f>SUM(F702)</f>
        <v>0</v>
      </c>
      <c r="G701" s="126">
        <f>SUM(G702)</f>
        <v>0</v>
      </c>
      <c r="H701" s="182"/>
    </row>
    <row r="702" spans="1:8" ht="12.75">
      <c r="A702" s="286"/>
      <c r="B702" s="6" t="s">
        <v>151</v>
      </c>
      <c r="C702" s="102" t="s">
        <v>568</v>
      </c>
      <c r="D702" s="133">
        <v>426</v>
      </c>
      <c r="E702" s="133">
        <v>426</v>
      </c>
      <c r="F702" s="133"/>
      <c r="G702" s="133"/>
      <c r="H702" s="180">
        <v>0.2</v>
      </c>
    </row>
    <row r="703" spans="1:8" s="3" customFormat="1" ht="25.5">
      <c r="A703" s="287">
        <v>56</v>
      </c>
      <c r="B703" s="4" t="s">
        <v>379</v>
      </c>
      <c r="C703" s="256"/>
      <c r="D703" s="141">
        <f>SUM(D704)</f>
        <v>167</v>
      </c>
      <c r="E703" s="141">
        <f>SUM(E704)</f>
        <v>167</v>
      </c>
      <c r="F703" s="141">
        <f>SUM(F704)</f>
        <v>0</v>
      </c>
      <c r="G703" s="141">
        <f>SUM(G704)</f>
        <v>0</v>
      </c>
      <c r="H703" s="235"/>
    </row>
    <row r="704" spans="1:8" ht="13.5" thickBot="1">
      <c r="A704" s="292"/>
      <c r="B704" s="57" t="s">
        <v>151</v>
      </c>
      <c r="C704" s="229" t="s">
        <v>534</v>
      </c>
      <c r="D704" s="200">
        <v>167</v>
      </c>
      <c r="E704" s="200">
        <v>167</v>
      </c>
      <c r="F704" s="200"/>
      <c r="G704" s="200"/>
      <c r="H704" s="203">
        <v>0.15</v>
      </c>
    </row>
    <row r="705" spans="1:8" ht="14.25" customHeight="1" thickBot="1">
      <c r="A705" s="337"/>
      <c r="B705" s="338" t="s">
        <v>147</v>
      </c>
      <c r="C705" s="372"/>
      <c r="D705" s="373">
        <f>D604+D614+D699+D703+D404+D97+D100+D104+D108+D111+D113+D117+D130+D141+D162+D164+D169+D185+D202+D210+D213+D247+D267+D269+D324+D326+D353+D375+D382+D406+D410+D413+D416+D422+D424+D426+D463+D467+D469+D471+D474+D477+D529+D565+D570+D574+D577+D607+D610+D616+D618+D624+D630+D695+D701+D693</f>
        <v>234129</v>
      </c>
      <c r="E705" s="373">
        <f>E604+E614+E699+E703+E404+E97+E100+E104+E108+E111+E113+E117+E130+E141+E162+E164+E169+E185+E202+E210+E213+E247+E267+E269+E324+E326+E353+E375+E382+E406+E410+E413+E416+E422+E424+E426+E463+E467+E469+E471+E474+E477+E529+E565+E570+E574+E577+E607+E610+E616+E618+E624+E630+E695+E701+E693</f>
        <v>113275</v>
      </c>
      <c r="F705" s="373">
        <f>F604+F614+F699+F703+F404+F97+F100+F104+F108+F111+F113+F117+F130+F141+F162+F164+F169+F185+F202+F210+F213+F247+F267+F269+F324+F326+F353+F375+F382+F406+F410+F413+F416+F422+F424+F426+F463+F467+F469+F471+F474+F477+F529+F565+F570+F574+F577+F607+F610+F616+F618+F624+F630+F695+F701+F693</f>
        <v>72907</v>
      </c>
      <c r="G705" s="373">
        <f>G604+G614+G699+G703+G404+G97+G100+G104+G108+G111+G113+G117+G130+G141+G162+G164+G169+G185+G202+G210+G213+G247+G267+G269+G324+G326+G353+G375+G382+G406+G410+G413+G416+G422+G424+G426+G463+G467+G469+G471+G474+G477+G529+G565+G570+G574+G577+G607+G610+G616+G618+G624+G630+G695+G701+G693</f>
        <v>9568</v>
      </c>
      <c r="H705" s="374"/>
    </row>
    <row r="706" spans="1:8" ht="14.25" customHeight="1">
      <c r="A706" s="295"/>
      <c r="B706" s="14" t="s">
        <v>8</v>
      </c>
      <c r="C706" s="21"/>
      <c r="D706" s="130"/>
      <c r="E706" s="130" t="s">
        <v>1</v>
      </c>
      <c r="F706" s="130"/>
      <c r="G706" s="130"/>
      <c r="H706" s="170"/>
    </row>
    <row r="707" spans="1:8" ht="14.25" customHeight="1">
      <c r="A707" s="282" t="s">
        <v>328</v>
      </c>
      <c r="B707" s="2" t="s">
        <v>265</v>
      </c>
      <c r="C707" s="38"/>
      <c r="D707" s="118">
        <f>SUM(D708:D709)</f>
        <v>523</v>
      </c>
      <c r="E707" s="118">
        <f>SUM(E708:E709)</f>
        <v>138</v>
      </c>
      <c r="F707" s="118">
        <f>SUM(F708:F709)</f>
        <v>30</v>
      </c>
      <c r="G707" s="118">
        <f>SUM(G708:G709)</f>
        <v>100</v>
      </c>
      <c r="H707" s="167"/>
    </row>
    <row r="708" spans="1:8" ht="14.25" customHeight="1">
      <c r="A708" s="297"/>
      <c r="B708" s="5" t="s">
        <v>187</v>
      </c>
      <c r="C708" s="63" t="s">
        <v>571</v>
      </c>
      <c r="D708" s="204">
        <v>50</v>
      </c>
      <c r="E708" s="204">
        <v>38</v>
      </c>
      <c r="F708" s="204">
        <v>30</v>
      </c>
      <c r="G708" s="204">
        <v>0</v>
      </c>
      <c r="H708" s="205" t="s">
        <v>730</v>
      </c>
    </row>
    <row r="709" spans="1:8" ht="14.25" customHeight="1">
      <c r="A709" s="296"/>
      <c r="B709" s="10" t="s">
        <v>87</v>
      </c>
      <c r="C709" s="221" t="s">
        <v>834</v>
      </c>
      <c r="D709" s="206">
        <v>473</v>
      </c>
      <c r="E709" s="206">
        <v>100</v>
      </c>
      <c r="F709" s="206"/>
      <c r="G709" s="206">
        <v>100</v>
      </c>
      <c r="H709" s="179">
        <v>3</v>
      </c>
    </row>
    <row r="710" spans="1:8" ht="14.25" customHeight="1">
      <c r="A710" s="282" t="s">
        <v>329</v>
      </c>
      <c r="B710" s="2" t="s">
        <v>310</v>
      </c>
      <c r="C710" s="48"/>
      <c r="D710" s="118">
        <f>SUM(D711)</f>
        <v>140</v>
      </c>
      <c r="E710" s="118">
        <f>SUM(E711)</f>
        <v>46</v>
      </c>
      <c r="F710" s="118">
        <f>SUM(F711)</f>
        <v>46</v>
      </c>
      <c r="G710" s="118">
        <f>SUM(G711)</f>
        <v>0</v>
      </c>
      <c r="H710" s="164"/>
    </row>
    <row r="711" spans="1:8" ht="14.25" customHeight="1">
      <c r="A711" s="283"/>
      <c r="B711" s="6" t="s">
        <v>187</v>
      </c>
      <c r="C711" s="102" t="s">
        <v>418</v>
      </c>
      <c r="D711" s="131">
        <v>140</v>
      </c>
      <c r="E711" s="131">
        <v>46</v>
      </c>
      <c r="F711" s="131">
        <v>46</v>
      </c>
      <c r="G711" s="131">
        <v>0</v>
      </c>
      <c r="H711" s="178">
        <v>1.6</v>
      </c>
    </row>
    <row r="712" spans="1:8" ht="14.25" customHeight="1">
      <c r="A712" s="282" t="s">
        <v>330</v>
      </c>
      <c r="B712" s="2" t="s">
        <v>68</v>
      </c>
      <c r="C712" s="251"/>
      <c r="D712" s="112">
        <f>SUM(D713:D727)</f>
        <v>2937</v>
      </c>
      <c r="E712" s="112">
        <f>SUM(E713:E727)</f>
        <v>614</v>
      </c>
      <c r="F712" s="112">
        <f>SUM(F713:F727)</f>
        <v>563</v>
      </c>
      <c r="G712" s="112">
        <f>SUM(G713:G727)</f>
        <v>21</v>
      </c>
      <c r="H712" s="154"/>
    </row>
    <row r="713" spans="1:8" ht="14.25" customHeight="1">
      <c r="A713" s="284"/>
      <c r="B713" s="7" t="s">
        <v>158</v>
      </c>
      <c r="C713" s="254" t="s">
        <v>457</v>
      </c>
      <c r="D713" s="132">
        <v>50</v>
      </c>
      <c r="E713" s="132">
        <v>50</v>
      </c>
      <c r="F713" s="132">
        <v>50</v>
      </c>
      <c r="G713" s="132">
        <v>0</v>
      </c>
      <c r="H713" s="172">
        <v>1</v>
      </c>
    </row>
    <row r="714" spans="1:8" ht="14.25" customHeight="1">
      <c r="A714" s="297"/>
      <c r="B714" s="5" t="s">
        <v>196</v>
      </c>
      <c r="C714" s="63" t="s">
        <v>399</v>
      </c>
      <c r="D714" s="136">
        <v>220</v>
      </c>
      <c r="E714" s="136">
        <v>2</v>
      </c>
      <c r="F714" s="136">
        <v>2</v>
      </c>
      <c r="G714" s="136">
        <v>0</v>
      </c>
      <c r="H714" s="184">
        <v>1.2</v>
      </c>
    </row>
    <row r="715" spans="1:8" ht="14.25" customHeight="1">
      <c r="A715" s="297"/>
      <c r="B715" s="5"/>
      <c r="C715" s="63" t="s">
        <v>398</v>
      </c>
      <c r="D715" s="136">
        <v>150</v>
      </c>
      <c r="E715" s="136">
        <v>21</v>
      </c>
      <c r="F715" s="136">
        <v>0</v>
      </c>
      <c r="G715" s="136">
        <v>21</v>
      </c>
      <c r="H715" s="184">
        <v>1.8</v>
      </c>
    </row>
    <row r="716" spans="1:8" ht="14.25" customHeight="1">
      <c r="A716" s="297"/>
      <c r="B716" s="23"/>
      <c r="C716" s="63" t="s">
        <v>548</v>
      </c>
      <c r="D716" s="136">
        <v>93</v>
      </c>
      <c r="E716" s="136">
        <v>66</v>
      </c>
      <c r="F716" s="136">
        <v>66</v>
      </c>
      <c r="G716" s="136">
        <v>0</v>
      </c>
      <c r="H716" s="184" t="s">
        <v>643</v>
      </c>
    </row>
    <row r="717" spans="1:8" ht="14.25" customHeight="1">
      <c r="A717" s="297"/>
      <c r="B717" s="5"/>
      <c r="C717" s="63" t="s">
        <v>634</v>
      </c>
      <c r="D717" s="136">
        <v>100</v>
      </c>
      <c r="E717" s="136">
        <v>70</v>
      </c>
      <c r="F717" s="136">
        <v>53</v>
      </c>
      <c r="G717" s="136">
        <v>0</v>
      </c>
      <c r="H717" s="184">
        <v>0.8</v>
      </c>
    </row>
    <row r="718" spans="1:8" ht="14.25" customHeight="1">
      <c r="A718" s="297"/>
      <c r="B718" s="5"/>
      <c r="C718" s="63" t="s">
        <v>434</v>
      </c>
      <c r="D718" s="136">
        <v>30</v>
      </c>
      <c r="E718" s="136">
        <v>13</v>
      </c>
      <c r="F718" s="136">
        <v>0</v>
      </c>
      <c r="G718" s="136">
        <v>0</v>
      </c>
      <c r="H718" s="184">
        <v>2</v>
      </c>
    </row>
    <row r="719" spans="1:8" ht="14.25" customHeight="1">
      <c r="A719" s="297"/>
      <c r="B719" s="5" t="s">
        <v>187</v>
      </c>
      <c r="C719" s="63" t="s">
        <v>408</v>
      </c>
      <c r="D719" s="136">
        <v>390</v>
      </c>
      <c r="E719" s="136">
        <v>147</v>
      </c>
      <c r="F719" s="136">
        <v>147</v>
      </c>
      <c r="G719" s="136">
        <v>0</v>
      </c>
      <c r="H719" s="184">
        <v>2.2</v>
      </c>
    </row>
    <row r="720" spans="1:8" ht="14.25" customHeight="1">
      <c r="A720" s="297"/>
      <c r="B720" s="5"/>
      <c r="C720" s="63" t="s">
        <v>519</v>
      </c>
      <c r="D720" s="136">
        <v>430</v>
      </c>
      <c r="E720" s="136">
        <v>100</v>
      </c>
      <c r="F720" s="136">
        <v>100</v>
      </c>
      <c r="G720" s="136">
        <v>0</v>
      </c>
      <c r="H720" s="184" t="s">
        <v>741</v>
      </c>
    </row>
    <row r="721" spans="1:8" ht="14.25" customHeight="1">
      <c r="A721" s="297"/>
      <c r="B721" s="5"/>
      <c r="C721" s="63" t="s">
        <v>742</v>
      </c>
      <c r="D721" s="136">
        <v>60</v>
      </c>
      <c r="E721" s="136">
        <v>16</v>
      </c>
      <c r="F721" s="136">
        <v>16</v>
      </c>
      <c r="G721" s="136">
        <v>0</v>
      </c>
      <c r="H721" s="184" t="s">
        <v>700</v>
      </c>
    </row>
    <row r="722" spans="1:8" ht="14.25" customHeight="1">
      <c r="A722" s="285"/>
      <c r="B722" s="5" t="s">
        <v>87</v>
      </c>
      <c r="C722" s="63" t="s">
        <v>812</v>
      </c>
      <c r="D722" s="136">
        <v>30</v>
      </c>
      <c r="E722" s="136">
        <v>15</v>
      </c>
      <c r="F722" s="136">
        <v>15</v>
      </c>
      <c r="G722" s="136"/>
      <c r="H722" s="184">
        <v>1</v>
      </c>
    </row>
    <row r="723" spans="1:8" ht="14.25" customHeight="1">
      <c r="A723" s="285"/>
      <c r="B723" s="5"/>
      <c r="C723" s="63" t="s">
        <v>843</v>
      </c>
      <c r="D723" s="136">
        <v>550</v>
      </c>
      <c r="E723" s="136">
        <v>20</v>
      </c>
      <c r="F723" s="136">
        <v>20</v>
      </c>
      <c r="G723" s="136"/>
      <c r="H723" s="184">
        <v>3</v>
      </c>
    </row>
    <row r="724" spans="1:8" ht="14.25" customHeight="1">
      <c r="A724" s="285"/>
      <c r="B724" s="5"/>
      <c r="C724" s="63" t="s">
        <v>834</v>
      </c>
      <c r="D724" s="136">
        <v>450</v>
      </c>
      <c r="E724" s="136">
        <v>4</v>
      </c>
      <c r="F724" s="136">
        <v>4</v>
      </c>
      <c r="G724" s="136"/>
      <c r="H724" s="184">
        <v>1.3</v>
      </c>
    </row>
    <row r="725" spans="1:8" ht="14.25" customHeight="1">
      <c r="A725" s="285"/>
      <c r="B725" s="5"/>
      <c r="C725" s="63" t="s">
        <v>844</v>
      </c>
      <c r="D725" s="136">
        <v>119</v>
      </c>
      <c r="E725" s="136">
        <v>25</v>
      </c>
      <c r="F725" s="136">
        <v>25</v>
      </c>
      <c r="G725" s="136"/>
      <c r="H725" s="184">
        <v>0.5</v>
      </c>
    </row>
    <row r="726" spans="1:8" ht="14.25" customHeight="1">
      <c r="A726" s="285"/>
      <c r="B726" s="5"/>
      <c r="C726" s="63" t="s">
        <v>838</v>
      </c>
      <c r="D726" s="136">
        <v>200</v>
      </c>
      <c r="E726" s="136">
        <v>10</v>
      </c>
      <c r="F726" s="136">
        <v>10</v>
      </c>
      <c r="G726" s="136"/>
      <c r="H726" s="184">
        <v>1.6</v>
      </c>
    </row>
    <row r="727" spans="1:8" ht="14.25" customHeight="1">
      <c r="A727" s="285"/>
      <c r="B727" s="5"/>
      <c r="C727" s="63" t="s">
        <v>857</v>
      </c>
      <c r="D727" s="136">
        <v>65</v>
      </c>
      <c r="E727" s="136">
        <v>55</v>
      </c>
      <c r="F727" s="136">
        <v>55</v>
      </c>
      <c r="G727" s="136"/>
      <c r="H727" s="184">
        <v>0.5</v>
      </c>
    </row>
    <row r="728" spans="1:8" ht="14.25" customHeight="1">
      <c r="A728" s="282">
        <v>4</v>
      </c>
      <c r="B728" s="2" t="s">
        <v>100</v>
      </c>
      <c r="C728" s="38"/>
      <c r="D728" s="118">
        <f>SUM(D729)</f>
        <v>140</v>
      </c>
      <c r="E728" s="118">
        <f>SUM(E729)</f>
        <v>7</v>
      </c>
      <c r="F728" s="118">
        <f>SUM(F729)</f>
        <v>7</v>
      </c>
      <c r="G728" s="118">
        <f>SUM(G729)</f>
        <v>0</v>
      </c>
      <c r="H728" s="167"/>
    </row>
    <row r="729" spans="1:8" ht="14.25" customHeight="1">
      <c r="A729" s="286"/>
      <c r="B729" s="6" t="s">
        <v>141</v>
      </c>
      <c r="C729" s="102" t="s">
        <v>401</v>
      </c>
      <c r="D729" s="131">
        <v>140</v>
      </c>
      <c r="E729" s="131">
        <v>7</v>
      </c>
      <c r="F729" s="131">
        <v>7</v>
      </c>
      <c r="G729" s="131"/>
      <c r="H729" s="178">
        <v>1.1</v>
      </c>
    </row>
    <row r="730" spans="1:8" ht="26.25" customHeight="1">
      <c r="A730" s="282" t="s">
        <v>332</v>
      </c>
      <c r="B730" s="2" t="s">
        <v>242</v>
      </c>
      <c r="C730" s="38"/>
      <c r="D730" s="118">
        <f>SUM(D731:D734)</f>
        <v>566</v>
      </c>
      <c r="E730" s="118">
        <f>SUM(E731:E734)</f>
        <v>225</v>
      </c>
      <c r="F730" s="118">
        <f>SUM(F731:F734)</f>
        <v>225</v>
      </c>
      <c r="G730" s="118">
        <f>SUM(G731:G734)</f>
        <v>0</v>
      </c>
      <c r="H730" s="177"/>
    </row>
    <row r="731" spans="1:8" ht="14.25" customHeight="1">
      <c r="A731" s="284"/>
      <c r="B731" s="7" t="s">
        <v>141</v>
      </c>
      <c r="C731" s="247" t="s">
        <v>415</v>
      </c>
      <c r="D731" s="207">
        <v>480</v>
      </c>
      <c r="E731" s="207">
        <v>170</v>
      </c>
      <c r="F731" s="207">
        <v>170</v>
      </c>
      <c r="G731" s="207"/>
      <c r="H731" s="215">
        <v>3</v>
      </c>
    </row>
    <row r="732" spans="1:8" ht="14.25" customHeight="1">
      <c r="A732" s="284"/>
      <c r="B732" s="7"/>
      <c r="C732" s="247" t="s">
        <v>478</v>
      </c>
      <c r="D732" s="207">
        <v>40</v>
      </c>
      <c r="E732" s="207">
        <v>24</v>
      </c>
      <c r="F732" s="207">
        <v>24</v>
      </c>
      <c r="G732" s="207"/>
      <c r="H732" s="215" t="s">
        <v>435</v>
      </c>
    </row>
    <row r="733" spans="1:8" ht="14.25" customHeight="1">
      <c r="A733" s="284"/>
      <c r="B733" s="7"/>
      <c r="C733" s="42" t="s">
        <v>415</v>
      </c>
      <c r="D733" s="207">
        <v>26</v>
      </c>
      <c r="E733" s="207">
        <v>26</v>
      </c>
      <c r="F733" s="207">
        <v>26</v>
      </c>
      <c r="G733" s="207"/>
      <c r="H733" s="216">
        <v>3</v>
      </c>
    </row>
    <row r="734" spans="1:8" ht="14.25" customHeight="1">
      <c r="A734" s="287"/>
      <c r="B734" s="5" t="s">
        <v>158</v>
      </c>
      <c r="C734" s="63" t="s">
        <v>527</v>
      </c>
      <c r="D734" s="136">
        <v>20</v>
      </c>
      <c r="E734" s="136">
        <v>5</v>
      </c>
      <c r="F734" s="136">
        <v>5</v>
      </c>
      <c r="G734" s="136">
        <v>0</v>
      </c>
      <c r="H734" s="184">
        <v>1.3</v>
      </c>
    </row>
    <row r="735" spans="1:8" ht="14.25" customHeight="1">
      <c r="A735" s="282" t="s">
        <v>333</v>
      </c>
      <c r="B735" s="2" t="s">
        <v>248</v>
      </c>
      <c r="C735" s="251"/>
      <c r="D735" s="112">
        <f>SUM(D736:D754)</f>
        <v>4372</v>
      </c>
      <c r="E735" s="112">
        <f>SUM(E736:E754)</f>
        <v>2401</v>
      </c>
      <c r="F735" s="112">
        <f>SUM(F736:F754)</f>
        <v>1980</v>
      </c>
      <c r="G735" s="112">
        <f>SUM(G736:G754)</f>
        <v>85</v>
      </c>
      <c r="H735" s="154"/>
    </row>
    <row r="736" spans="1:8" ht="14.25" customHeight="1">
      <c r="A736" s="285"/>
      <c r="B736" s="5" t="s">
        <v>141</v>
      </c>
      <c r="C736" s="255" t="s">
        <v>415</v>
      </c>
      <c r="D736" s="204">
        <v>100</v>
      </c>
      <c r="E736" s="204">
        <v>89</v>
      </c>
      <c r="F736" s="204">
        <v>89</v>
      </c>
      <c r="G736" s="204"/>
      <c r="H736" s="218">
        <v>4.7</v>
      </c>
    </row>
    <row r="737" spans="1:8" ht="14.25" customHeight="1">
      <c r="A737" s="285"/>
      <c r="B737" s="5"/>
      <c r="C737" s="255" t="s">
        <v>406</v>
      </c>
      <c r="D737" s="204">
        <v>150</v>
      </c>
      <c r="E737" s="204">
        <v>127</v>
      </c>
      <c r="F737" s="204">
        <v>127</v>
      </c>
      <c r="G737" s="204"/>
      <c r="H737" s="218">
        <v>3.2</v>
      </c>
    </row>
    <row r="738" spans="1:8" ht="14.25" customHeight="1">
      <c r="A738" s="285"/>
      <c r="B738" s="5"/>
      <c r="C738" s="255" t="s">
        <v>433</v>
      </c>
      <c r="D738" s="204">
        <v>40</v>
      </c>
      <c r="E738" s="204">
        <v>21</v>
      </c>
      <c r="F738" s="204">
        <v>21</v>
      </c>
      <c r="G738" s="204"/>
      <c r="H738" s="218" t="s">
        <v>467</v>
      </c>
    </row>
    <row r="739" spans="1:8" ht="14.25" customHeight="1">
      <c r="A739" s="285"/>
      <c r="B739" s="5" t="s">
        <v>151</v>
      </c>
      <c r="C739" s="63" t="s">
        <v>568</v>
      </c>
      <c r="D739" s="204">
        <v>210</v>
      </c>
      <c r="E739" s="204">
        <v>210</v>
      </c>
      <c r="F739" s="204"/>
      <c r="G739" s="204"/>
      <c r="H739" s="217">
        <v>0.7</v>
      </c>
    </row>
    <row r="740" spans="1:8" ht="14.25" customHeight="1">
      <c r="A740" s="285"/>
      <c r="B740" s="5" t="s">
        <v>158</v>
      </c>
      <c r="C740" s="63" t="s">
        <v>439</v>
      </c>
      <c r="D740" s="204">
        <v>115</v>
      </c>
      <c r="E740" s="204">
        <v>115</v>
      </c>
      <c r="F740" s="204">
        <v>115</v>
      </c>
      <c r="G740" s="204">
        <v>0</v>
      </c>
      <c r="H740" s="217">
        <v>0.8</v>
      </c>
    </row>
    <row r="741" spans="1:8" ht="14.25" customHeight="1">
      <c r="A741" s="285"/>
      <c r="B741" s="5" t="s">
        <v>196</v>
      </c>
      <c r="C741" s="63" t="s">
        <v>456</v>
      </c>
      <c r="D741" s="204">
        <v>130</v>
      </c>
      <c r="E741" s="204">
        <v>50</v>
      </c>
      <c r="F741" s="204">
        <v>0</v>
      </c>
      <c r="G741" s="204">
        <v>0</v>
      </c>
      <c r="H741" s="217">
        <v>0.5</v>
      </c>
    </row>
    <row r="742" spans="1:8" ht="14.25" customHeight="1">
      <c r="A742" s="285"/>
      <c r="B742" s="5"/>
      <c r="C742" s="63" t="s">
        <v>392</v>
      </c>
      <c r="D742" s="204">
        <v>49</v>
      </c>
      <c r="E742" s="204">
        <v>34</v>
      </c>
      <c r="F742" s="204">
        <v>2</v>
      </c>
      <c r="G742" s="204">
        <v>0</v>
      </c>
      <c r="H742" s="217">
        <v>1</v>
      </c>
    </row>
    <row r="743" spans="1:8" ht="14.25" customHeight="1">
      <c r="A743" s="285"/>
      <c r="B743" s="5"/>
      <c r="C743" s="63" t="s">
        <v>415</v>
      </c>
      <c r="D743" s="204">
        <v>100</v>
      </c>
      <c r="E743" s="204">
        <v>23</v>
      </c>
      <c r="F743" s="204">
        <v>23</v>
      </c>
      <c r="G743" s="204">
        <v>0</v>
      </c>
      <c r="H743" s="217">
        <v>1.2</v>
      </c>
    </row>
    <row r="744" spans="1:8" ht="14.25" customHeight="1">
      <c r="A744" s="285"/>
      <c r="B744" s="5"/>
      <c r="C744" s="63" t="s">
        <v>569</v>
      </c>
      <c r="D744" s="204">
        <v>210</v>
      </c>
      <c r="E744" s="204">
        <v>85</v>
      </c>
      <c r="F744" s="204">
        <v>0</v>
      </c>
      <c r="G744" s="204">
        <v>85</v>
      </c>
      <c r="H744" s="217">
        <v>5.5</v>
      </c>
    </row>
    <row r="745" spans="1:8" ht="14.25" customHeight="1">
      <c r="A745" s="285"/>
      <c r="B745" s="5"/>
      <c r="C745" s="63" t="s">
        <v>550</v>
      </c>
      <c r="D745" s="204">
        <v>43</v>
      </c>
      <c r="E745" s="204">
        <v>32</v>
      </c>
      <c r="F745" s="204">
        <v>32</v>
      </c>
      <c r="G745" s="204">
        <v>0</v>
      </c>
      <c r="H745" s="217">
        <v>1.5</v>
      </c>
    </row>
    <row r="746" spans="1:8" ht="14.25" customHeight="1">
      <c r="A746" s="285"/>
      <c r="B746" s="5"/>
      <c r="C746" s="63" t="s">
        <v>411</v>
      </c>
      <c r="D746" s="204">
        <v>155</v>
      </c>
      <c r="E746" s="204">
        <v>89</v>
      </c>
      <c r="F746" s="204">
        <v>45</v>
      </c>
      <c r="G746" s="204">
        <v>0</v>
      </c>
      <c r="H746" s="217">
        <v>2.2</v>
      </c>
    </row>
    <row r="747" spans="1:8" ht="14.25" customHeight="1">
      <c r="A747" s="285"/>
      <c r="B747" s="5" t="s">
        <v>187</v>
      </c>
      <c r="C747" s="63" t="s">
        <v>499</v>
      </c>
      <c r="D747" s="204">
        <v>130</v>
      </c>
      <c r="E747" s="204">
        <v>41</v>
      </c>
      <c r="F747" s="204">
        <v>41</v>
      </c>
      <c r="G747" s="204">
        <v>0</v>
      </c>
      <c r="H747" s="217" t="s">
        <v>743</v>
      </c>
    </row>
    <row r="748" spans="1:8" ht="14.25" customHeight="1">
      <c r="A748" s="285"/>
      <c r="B748" s="5" t="s">
        <v>87</v>
      </c>
      <c r="C748" s="63" t="s">
        <v>825</v>
      </c>
      <c r="D748" s="204">
        <v>100</v>
      </c>
      <c r="E748" s="204">
        <v>100</v>
      </c>
      <c r="F748" s="204">
        <v>100</v>
      </c>
      <c r="G748" s="204"/>
      <c r="H748" s="205">
        <v>0.5</v>
      </c>
    </row>
    <row r="749" spans="1:8" ht="14.25" customHeight="1">
      <c r="A749" s="285"/>
      <c r="B749" s="5"/>
      <c r="C749" s="63" t="s">
        <v>831</v>
      </c>
      <c r="D749" s="204">
        <v>150</v>
      </c>
      <c r="E749" s="204">
        <v>69</v>
      </c>
      <c r="F749" s="204">
        <v>69</v>
      </c>
      <c r="G749" s="204"/>
      <c r="H749" s="205">
        <v>1.5</v>
      </c>
    </row>
    <row r="750" spans="1:8" ht="14.25" customHeight="1">
      <c r="A750" s="285"/>
      <c r="B750" s="5"/>
      <c r="C750" s="63" t="s">
        <v>826</v>
      </c>
      <c r="D750" s="204">
        <v>200</v>
      </c>
      <c r="E750" s="204">
        <v>156</v>
      </c>
      <c r="F750" s="204">
        <v>156</v>
      </c>
      <c r="G750" s="204"/>
      <c r="H750" s="205">
        <v>3</v>
      </c>
    </row>
    <row r="751" spans="1:8" ht="14.25" customHeight="1">
      <c r="A751" s="285"/>
      <c r="B751" s="5"/>
      <c r="C751" s="63" t="s">
        <v>812</v>
      </c>
      <c r="D751" s="204">
        <v>120</v>
      </c>
      <c r="E751" s="204">
        <v>107</v>
      </c>
      <c r="F751" s="204">
        <v>107</v>
      </c>
      <c r="G751" s="204"/>
      <c r="H751" s="205">
        <v>1.8</v>
      </c>
    </row>
    <row r="752" spans="1:8" ht="14.25" customHeight="1">
      <c r="A752" s="285"/>
      <c r="B752" s="5"/>
      <c r="C752" s="63" t="s">
        <v>811</v>
      </c>
      <c r="D752" s="204">
        <v>1920</v>
      </c>
      <c r="E752" s="204">
        <v>931</v>
      </c>
      <c r="F752" s="204">
        <v>931</v>
      </c>
      <c r="G752" s="204"/>
      <c r="H752" s="205">
        <v>2.5</v>
      </c>
    </row>
    <row r="753" spans="1:8" ht="14.25" customHeight="1">
      <c r="A753" s="285"/>
      <c r="B753" s="5"/>
      <c r="C753" s="63" t="s">
        <v>844</v>
      </c>
      <c r="D753" s="204">
        <v>250</v>
      </c>
      <c r="E753" s="204">
        <v>93</v>
      </c>
      <c r="F753" s="204">
        <v>93</v>
      </c>
      <c r="G753" s="204"/>
      <c r="H753" s="205">
        <v>3</v>
      </c>
    </row>
    <row r="754" spans="1:8" ht="14.25" customHeight="1">
      <c r="A754" s="285"/>
      <c r="B754" s="5"/>
      <c r="C754" s="63" t="s">
        <v>837</v>
      </c>
      <c r="D754" s="204">
        <v>200</v>
      </c>
      <c r="E754" s="204">
        <v>29</v>
      </c>
      <c r="F754" s="204">
        <v>29</v>
      </c>
      <c r="G754" s="204"/>
      <c r="H754" s="205">
        <v>3.2</v>
      </c>
    </row>
    <row r="755" spans="1:8" ht="14.25" customHeight="1">
      <c r="A755" s="282" t="s">
        <v>334</v>
      </c>
      <c r="B755" s="2" t="s">
        <v>69</v>
      </c>
      <c r="C755" s="251"/>
      <c r="D755" s="112">
        <f>SUM(D756:D756)</f>
        <v>300</v>
      </c>
      <c r="E755" s="112">
        <f>SUM(E756:E756)</f>
        <v>43</v>
      </c>
      <c r="F755" s="112">
        <f>SUM(F756:F756)</f>
        <v>25</v>
      </c>
      <c r="G755" s="112">
        <f>SUM(G756:G756)</f>
        <v>0</v>
      </c>
      <c r="H755" s="154"/>
    </row>
    <row r="756" spans="1:8" ht="14.25" customHeight="1">
      <c r="A756" s="287"/>
      <c r="B756" s="5" t="s">
        <v>187</v>
      </c>
      <c r="C756" s="63" t="s">
        <v>423</v>
      </c>
      <c r="D756" s="204">
        <v>300</v>
      </c>
      <c r="E756" s="204">
        <v>43</v>
      </c>
      <c r="F756" s="204">
        <v>25</v>
      </c>
      <c r="G756" s="204">
        <v>0</v>
      </c>
      <c r="H756" s="205" t="s">
        <v>744</v>
      </c>
    </row>
    <row r="757" spans="1:8" ht="14.25" customHeight="1">
      <c r="A757" s="282" t="s">
        <v>327</v>
      </c>
      <c r="B757" s="2" t="s">
        <v>236</v>
      </c>
      <c r="C757" s="38"/>
      <c r="D757" s="118">
        <f>SUM(D758:D759)</f>
        <v>190</v>
      </c>
      <c r="E757" s="118">
        <f>SUM(E758:E759)</f>
        <v>61</v>
      </c>
      <c r="F757" s="118">
        <f>SUM(F758:F759)</f>
        <v>61</v>
      </c>
      <c r="G757" s="118">
        <f>SUM(G758:G759)</f>
        <v>0</v>
      </c>
      <c r="H757" s="167"/>
    </row>
    <row r="758" spans="1:8" ht="14.25" customHeight="1">
      <c r="A758" s="288"/>
      <c r="B758" s="53" t="s">
        <v>141</v>
      </c>
      <c r="C758" s="21" t="s">
        <v>399</v>
      </c>
      <c r="D758" s="130">
        <v>130</v>
      </c>
      <c r="E758" s="130">
        <v>10</v>
      </c>
      <c r="F758" s="130">
        <v>10</v>
      </c>
      <c r="G758" s="130"/>
      <c r="H758" s="170">
        <v>1.3</v>
      </c>
    </row>
    <row r="759" spans="1:8" ht="14.25" customHeight="1">
      <c r="A759" s="286"/>
      <c r="B759" s="6"/>
      <c r="C759" s="102" t="s">
        <v>408</v>
      </c>
      <c r="D759" s="131">
        <v>60</v>
      </c>
      <c r="E759" s="131">
        <v>51</v>
      </c>
      <c r="F759" s="131">
        <v>51</v>
      </c>
      <c r="G759" s="131"/>
      <c r="H759" s="178" t="s">
        <v>420</v>
      </c>
    </row>
    <row r="760" spans="1:8" ht="14.25" customHeight="1">
      <c r="A760" s="282" t="s">
        <v>335</v>
      </c>
      <c r="B760" s="2" t="s">
        <v>305</v>
      </c>
      <c r="C760" s="38"/>
      <c r="D760" s="118">
        <f>SUM(D761:D761)</f>
        <v>30</v>
      </c>
      <c r="E760" s="118">
        <f>SUM(E761:E761)</f>
        <v>11</v>
      </c>
      <c r="F760" s="118">
        <f>SUM(F761:F761)</f>
        <v>11</v>
      </c>
      <c r="G760" s="118">
        <f>SUM(G761:G761)</f>
        <v>0</v>
      </c>
      <c r="H760" s="167"/>
    </row>
    <row r="761" spans="1:8" ht="14.25" customHeight="1">
      <c r="A761" s="288"/>
      <c r="B761" s="53" t="s">
        <v>87</v>
      </c>
      <c r="C761" s="21" t="s">
        <v>649</v>
      </c>
      <c r="D761" s="130">
        <v>30</v>
      </c>
      <c r="E761" s="130">
        <v>11</v>
      </c>
      <c r="F761" s="130">
        <v>11</v>
      </c>
      <c r="G761" s="130"/>
      <c r="H761" s="170">
        <v>0.9</v>
      </c>
    </row>
    <row r="762" spans="1:8" ht="14.25" customHeight="1">
      <c r="A762" s="282" t="s">
        <v>336</v>
      </c>
      <c r="B762" s="2" t="s">
        <v>102</v>
      </c>
      <c r="C762" s="38"/>
      <c r="D762" s="118">
        <f>SUM(D763:D763)</f>
        <v>50</v>
      </c>
      <c r="E762" s="118">
        <f>SUM(E763:E763)</f>
        <v>28</v>
      </c>
      <c r="F762" s="118">
        <f>SUM(F763:F763)</f>
        <v>28</v>
      </c>
      <c r="G762" s="118">
        <f>SUM(G763:G763)</f>
        <v>0</v>
      </c>
      <c r="H762" s="167"/>
    </row>
    <row r="763" spans="1:8" ht="14.25" customHeight="1">
      <c r="A763" s="286"/>
      <c r="B763" s="6" t="s">
        <v>158</v>
      </c>
      <c r="C763" s="219" t="s">
        <v>606</v>
      </c>
      <c r="D763" s="131">
        <v>50</v>
      </c>
      <c r="E763" s="131">
        <v>28</v>
      </c>
      <c r="F763" s="131">
        <v>28</v>
      </c>
      <c r="G763" s="131">
        <v>0</v>
      </c>
      <c r="H763" s="178">
        <v>2</v>
      </c>
    </row>
    <row r="764" spans="1:8" ht="14.25" customHeight="1">
      <c r="A764" s="287" t="s">
        <v>337</v>
      </c>
      <c r="B764" s="4" t="s">
        <v>70</v>
      </c>
      <c r="C764" s="254"/>
      <c r="D764" s="126">
        <f>SUM(D765:D765)</f>
        <v>10</v>
      </c>
      <c r="E764" s="126">
        <f>SUM(E765:E765)</f>
        <v>4</v>
      </c>
      <c r="F764" s="126">
        <f>SUM(F765:F765)</f>
        <v>4</v>
      </c>
      <c r="G764" s="126">
        <f>SUM(G765:G765)</f>
        <v>0</v>
      </c>
      <c r="H764" s="172"/>
    </row>
    <row r="765" spans="1:8" ht="14.25" customHeight="1">
      <c r="A765" s="290"/>
      <c r="B765" s="10" t="s">
        <v>87</v>
      </c>
      <c r="C765" s="253" t="s">
        <v>652</v>
      </c>
      <c r="D765" s="114">
        <v>10</v>
      </c>
      <c r="E765" s="114">
        <v>4</v>
      </c>
      <c r="F765" s="114">
        <v>4</v>
      </c>
      <c r="G765" s="114"/>
      <c r="H765" s="157">
        <v>1.5</v>
      </c>
    </row>
    <row r="766" spans="1:8" ht="14.25" customHeight="1">
      <c r="A766" s="282" t="s">
        <v>316</v>
      </c>
      <c r="B766" s="2" t="s">
        <v>59</v>
      </c>
      <c r="C766" s="251"/>
      <c r="D766" s="112">
        <f>SUM(D767:D769)</f>
        <v>304</v>
      </c>
      <c r="E766" s="112">
        <f>SUM(E767:E769)</f>
        <v>276</v>
      </c>
      <c r="F766" s="112">
        <f>SUM(F767:F769)</f>
        <v>276</v>
      </c>
      <c r="G766" s="112">
        <f>SUM(G767:G769)</f>
        <v>0</v>
      </c>
      <c r="H766" s="154"/>
    </row>
    <row r="767" spans="1:8" ht="14.25" customHeight="1">
      <c r="A767" s="285"/>
      <c r="B767" s="5" t="s">
        <v>187</v>
      </c>
      <c r="C767" s="252" t="s">
        <v>396</v>
      </c>
      <c r="D767" s="136">
        <v>208</v>
      </c>
      <c r="E767" s="136">
        <v>195</v>
      </c>
      <c r="F767" s="136">
        <v>195</v>
      </c>
      <c r="G767" s="136">
        <v>0</v>
      </c>
      <c r="H767" s="184">
        <v>2.1</v>
      </c>
    </row>
    <row r="768" spans="1:8" ht="14.25" customHeight="1">
      <c r="A768" s="285"/>
      <c r="B768" s="10"/>
      <c r="C768" s="252" t="s">
        <v>436</v>
      </c>
      <c r="D768" s="136">
        <v>66</v>
      </c>
      <c r="E768" s="136">
        <v>66</v>
      </c>
      <c r="F768" s="136">
        <v>66</v>
      </c>
      <c r="G768" s="136">
        <v>0</v>
      </c>
      <c r="H768" s="184">
        <v>2.8</v>
      </c>
    </row>
    <row r="769" spans="1:8" ht="14.25" customHeight="1">
      <c r="A769" s="290"/>
      <c r="B769" s="10"/>
      <c r="C769" s="253" t="s">
        <v>462</v>
      </c>
      <c r="D769" s="114">
        <v>30</v>
      </c>
      <c r="E769" s="114">
        <v>15</v>
      </c>
      <c r="F769" s="114">
        <v>15</v>
      </c>
      <c r="G769" s="114">
        <v>0</v>
      </c>
      <c r="H769" s="157">
        <v>3.8</v>
      </c>
    </row>
    <row r="770" spans="1:8" s="3" customFormat="1" ht="14.25" customHeight="1">
      <c r="A770" s="282">
        <v>13</v>
      </c>
      <c r="B770" s="29" t="s">
        <v>501</v>
      </c>
      <c r="C770" s="324"/>
      <c r="D770" s="112">
        <f>SUM(D771)</f>
        <v>20</v>
      </c>
      <c r="E770" s="112">
        <f>SUM(E771)</f>
        <v>20</v>
      </c>
      <c r="F770" s="112">
        <f>SUM(F771)</f>
        <v>20</v>
      </c>
      <c r="G770" s="112">
        <f>SUM(G771)</f>
        <v>0</v>
      </c>
      <c r="H770" s="153"/>
    </row>
    <row r="771" spans="1:8" ht="14.25" customHeight="1">
      <c r="A771" s="298"/>
      <c r="B771" s="6" t="s">
        <v>141</v>
      </c>
      <c r="C771" s="262" t="s">
        <v>428</v>
      </c>
      <c r="D771" s="228">
        <v>20</v>
      </c>
      <c r="E771" s="228">
        <v>20</v>
      </c>
      <c r="F771" s="228">
        <v>20</v>
      </c>
      <c r="G771" s="228"/>
      <c r="H771" s="183">
        <v>0.6</v>
      </c>
    </row>
    <row r="772" spans="1:8" ht="14.25" customHeight="1">
      <c r="A772" s="282">
        <v>14</v>
      </c>
      <c r="B772" s="2" t="s">
        <v>745</v>
      </c>
      <c r="C772" s="324"/>
      <c r="D772" s="112">
        <f>SUM(D773)</f>
        <v>120</v>
      </c>
      <c r="E772" s="112">
        <f>SUM(E773)</f>
        <v>120</v>
      </c>
      <c r="F772" s="112">
        <f>SUM(F773)</f>
        <v>117</v>
      </c>
      <c r="G772" s="112">
        <f>SUM(G773)</f>
        <v>0</v>
      </c>
      <c r="H772" s="153"/>
    </row>
    <row r="773" spans="1:8" ht="14.25" customHeight="1">
      <c r="A773" s="298"/>
      <c r="B773" s="44" t="s">
        <v>187</v>
      </c>
      <c r="C773" s="262" t="s">
        <v>457</v>
      </c>
      <c r="D773" s="228">
        <v>120</v>
      </c>
      <c r="E773" s="228">
        <v>120</v>
      </c>
      <c r="F773" s="228">
        <v>117</v>
      </c>
      <c r="G773" s="228">
        <v>0</v>
      </c>
      <c r="H773" s="183" t="s">
        <v>708</v>
      </c>
    </row>
    <row r="774" spans="1:8" ht="14.25" customHeight="1">
      <c r="A774" s="282">
        <v>15</v>
      </c>
      <c r="B774" s="2" t="s">
        <v>149</v>
      </c>
      <c r="C774" s="38"/>
      <c r="D774" s="118">
        <f>SUM(D775:D782)</f>
        <v>1080</v>
      </c>
      <c r="E774" s="118">
        <f>SUM(E775:E782)</f>
        <v>598</v>
      </c>
      <c r="F774" s="118">
        <f>SUM(F775:F782)</f>
        <v>598</v>
      </c>
      <c r="G774" s="118">
        <f>SUM(G775:G782)</f>
        <v>0</v>
      </c>
      <c r="H774" s="167"/>
    </row>
    <row r="775" spans="1:8" ht="14.25" customHeight="1">
      <c r="A775" s="285"/>
      <c r="B775" s="5" t="s">
        <v>141</v>
      </c>
      <c r="C775" s="63" t="s">
        <v>398</v>
      </c>
      <c r="D775" s="204">
        <v>50</v>
      </c>
      <c r="E775" s="204">
        <v>7</v>
      </c>
      <c r="F775" s="204">
        <v>7</v>
      </c>
      <c r="G775" s="204"/>
      <c r="H775" s="205">
        <v>1.6</v>
      </c>
    </row>
    <row r="776" spans="1:8" ht="14.25" customHeight="1">
      <c r="A776" s="285"/>
      <c r="B776" s="5" t="s">
        <v>158</v>
      </c>
      <c r="C776" s="63" t="s">
        <v>571</v>
      </c>
      <c r="D776" s="204">
        <v>178</v>
      </c>
      <c r="E776" s="204">
        <v>178</v>
      </c>
      <c r="F776" s="204">
        <v>178</v>
      </c>
      <c r="G776" s="204">
        <v>0</v>
      </c>
      <c r="H776" s="205">
        <v>0.8</v>
      </c>
    </row>
    <row r="777" spans="1:8" ht="14.25" customHeight="1">
      <c r="A777" s="285"/>
      <c r="B777" s="5"/>
      <c r="C777" s="63" t="s">
        <v>408</v>
      </c>
      <c r="D777" s="204">
        <v>148</v>
      </c>
      <c r="E777" s="204">
        <v>148</v>
      </c>
      <c r="F777" s="204">
        <v>148</v>
      </c>
      <c r="G777" s="204">
        <v>0</v>
      </c>
      <c r="H777" s="205">
        <v>1.7</v>
      </c>
    </row>
    <row r="778" spans="1:8" ht="14.25" customHeight="1">
      <c r="A778" s="285"/>
      <c r="B778" s="5" t="s">
        <v>196</v>
      </c>
      <c r="C778" s="63" t="s">
        <v>412</v>
      </c>
      <c r="D778" s="204">
        <v>85</v>
      </c>
      <c r="E778" s="204">
        <v>40</v>
      </c>
      <c r="F778" s="204">
        <v>40</v>
      </c>
      <c r="G778" s="204">
        <v>0</v>
      </c>
      <c r="H778" s="205">
        <v>2</v>
      </c>
    </row>
    <row r="779" spans="1:8" ht="14.25" customHeight="1">
      <c r="A779" s="285"/>
      <c r="B779" s="5" t="s">
        <v>187</v>
      </c>
      <c r="C779" s="63" t="s">
        <v>414</v>
      </c>
      <c r="D779" s="204">
        <v>154</v>
      </c>
      <c r="E779" s="204">
        <v>47</v>
      </c>
      <c r="F779" s="204">
        <v>47</v>
      </c>
      <c r="G779" s="204">
        <v>0</v>
      </c>
      <c r="H779" s="205">
        <v>0.9</v>
      </c>
    </row>
    <row r="780" spans="1:8" ht="14.25" customHeight="1">
      <c r="A780" s="285"/>
      <c r="B780" s="5"/>
      <c r="C780" s="63" t="s">
        <v>747</v>
      </c>
      <c r="D780" s="204">
        <v>225</v>
      </c>
      <c r="E780" s="204">
        <v>17</v>
      </c>
      <c r="F780" s="204">
        <v>17</v>
      </c>
      <c r="G780" s="204">
        <v>0</v>
      </c>
      <c r="H780" s="205" t="s">
        <v>748</v>
      </c>
    </row>
    <row r="781" spans="1:8" ht="14.25" customHeight="1">
      <c r="A781" s="290"/>
      <c r="B781" s="5" t="s">
        <v>87</v>
      </c>
      <c r="C781" s="221" t="s">
        <v>812</v>
      </c>
      <c r="D781" s="206">
        <v>200</v>
      </c>
      <c r="E781" s="206">
        <v>155</v>
      </c>
      <c r="F781" s="206">
        <v>155</v>
      </c>
      <c r="G781" s="206"/>
      <c r="H781" s="179">
        <v>2.5</v>
      </c>
    </row>
    <row r="782" spans="1:8" ht="14.25" customHeight="1">
      <c r="A782" s="290"/>
      <c r="B782" s="10"/>
      <c r="C782" s="221" t="s">
        <v>839</v>
      </c>
      <c r="D782" s="206">
        <v>40</v>
      </c>
      <c r="E782" s="206">
        <v>6</v>
      </c>
      <c r="F782" s="206">
        <v>6</v>
      </c>
      <c r="G782" s="206"/>
      <c r="H782" s="179">
        <v>1.3</v>
      </c>
    </row>
    <row r="783" spans="1:8" ht="14.25" customHeight="1">
      <c r="A783" s="282">
        <v>16</v>
      </c>
      <c r="B783" s="2" t="s">
        <v>171</v>
      </c>
      <c r="C783" s="38"/>
      <c r="D783" s="118">
        <f>SUM(D784:D784)</f>
        <v>130</v>
      </c>
      <c r="E783" s="118">
        <f>SUM(E784:E784)</f>
        <v>74</v>
      </c>
      <c r="F783" s="118">
        <f>SUM(F784:F784)</f>
        <v>74</v>
      </c>
      <c r="G783" s="118">
        <f>SUM(G784:G784)</f>
        <v>0</v>
      </c>
      <c r="H783" s="167"/>
    </row>
    <row r="784" spans="1:8" ht="14.25" customHeight="1">
      <c r="A784" s="295"/>
      <c r="B784" s="5" t="s">
        <v>187</v>
      </c>
      <c r="C784" s="21" t="s">
        <v>396</v>
      </c>
      <c r="D784" s="130">
        <v>130</v>
      </c>
      <c r="E784" s="130">
        <v>74</v>
      </c>
      <c r="F784" s="130">
        <v>74</v>
      </c>
      <c r="G784" s="130">
        <v>0</v>
      </c>
      <c r="H784" s="170">
        <v>1.8</v>
      </c>
    </row>
    <row r="785" spans="1:8" ht="14.25" customHeight="1">
      <c r="A785" s="282">
        <v>17</v>
      </c>
      <c r="B785" s="2" t="s">
        <v>266</v>
      </c>
      <c r="C785" s="38"/>
      <c r="D785" s="118">
        <f>SUM(D786)</f>
        <v>82</v>
      </c>
      <c r="E785" s="118">
        <f>SUM(E786)</f>
        <v>41</v>
      </c>
      <c r="F785" s="118">
        <f>SUM(F786)</f>
        <v>0</v>
      </c>
      <c r="G785" s="118">
        <f>SUM(G786)</f>
        <v>41</v>
      </c>
      <c r="H785" s="167"/>
    </row>
    <row r="786" spans="1:8" ht="14.25" customHeight="1">
      <c r="A786" s="286"/>
      <c r="B786" s="6" t="s">
        <v>87</v>
      </c>
      <c r="C786" s="102" t="s">
        <v>824</v>
      </c>
      <c r="D786" s="131">
        <v>82</v>
      </c>
      <c r="E786" s="131">
        <v>41</v>
      </c>
      <c r="F786" s="131"/>
      <c r="G786" s="131">
        <v>41</v>
      </c>
      <c r="H786" s="178">
        <v>3</v>
      </c>
    </row>
    <row r="787" spans="1:8" ht="14.25" customHeight="1">
      <c r="A787" s="287">
        <v>18</v>
      </c>
      <c r="B787" s="4" t="s">
        <v>47</v>
      </c>
      <c r="C787" s="254"/>
      <c r="D787" s="126">
        <f>SUM(D788:D813)</f>
        <v>8902</v>
      </c>
      <c r="E787" s="126">
        <f>SUM(E788:E813)</f>
        <v>7272</v>
      </c>
      <c r="F787" s="126">
        <f>SUM(F788:F813)</f>
        <v>1691</v>
      </c>
      <c r="G787" s="126">
        <f>SUM(G788:G813)</f>
        <v>4536</v>
      </c>
      <c r="H787" s="172"/>
    </row>
    <row r="788" spans="1:8" ht="14.25" customHeight="1">
      <c r="A788" s="285"/>
      <c r="B788" s="5" t="s">
        <v>141</v>
      </c>
      <c r="C788" s="63" t="s">
        <v>415</v>
      </c>
      <c r="D788" s="204">
        <v>100</v>
      </c>
      <c r="E788" s="204">
        <v>29</v>
      </c>
      <c r="F788" s="204">
        <v>29</v>
      </c>
      <c r="G788" s="204"/>
      <c r="H788" s="205">
        <v>2</v>
      </c>
    </row>
    <row r="789" spans="1:8" ht="14.25" customHeight="1">
      <c r="A789" s="285"/>
      <c r="B789" s="5"/>
      <c r="C789" s="63" t="s">
        <v>458</v>
      </c>
      <c r="D789" s="204">
        <v>20</v>
      </c>
      <c r="E789" s="204">
        <v>10</v>
      </c>
      <c r="F789" s="204">
        <v>10</v>
      </c>
      <c r="G789" s="204"/>
      <c r="H789" s="205">
        <v>2.8</v>
      </c>
    </row>
    <row r="790" spans="1:8" ht="14.25" customHeight="1">
      <c r="A790" s="285"/>
      <c r="B790" s="5"/>
      <c r="C790" s="63" t="s">
        <v>396</v>
      </c>
      <c r="D790" s="204">
        <v>320</v>
      </c>
      <c r="E790" s="204">
        <v>193</v>
      </c>
      <c r="F790" s="204">
        <v>193</v>
      </c>
      <c r="G790" s="204"/>
      <c r="H790" s="205" t="s">
        <v>504</v>
      </c>
    </row>
    <row r="791" spans="1:8" ht="14.25" customHeight="1">
      <c r="A791" s="285"/>
      <c r="B791" s="5" t="s">
        <v>151</v>
      </c>
      <c r="C791" s="63" t="s">
        <v>456</v>
      </c>
      <c r="D791" s="204">
        <v>100</v>
      </c>
      <c r="E791" s="204">
        <v>100</v>
      </c>
      <c r="F791" s="204"/>
      <c r="G791" s="204"/>
      <c r="H791" s="205">
        <v>0.5</v>
      </c>
    </row>
    <row r="792" spans="1:8" ht="14.25" customHeight="1">
      <c r="A792" s="285"/>
      <c r="B792" s="5"/>
      <c r="C792" s="63" t="s">
        <v>527</v>
      </c>
      <c r="D792" s="204">
        <v>5</v>
      </c>
      <c r="E792" s="204">
        <v>5</v>
      </c>
      <c r="F792" s="204"/>
      <c r="G792" s="204"/>
      <c r="H792" s="205">
        <v>1.2</v>
      </c>
    </row>
    <row r="793" spans="1:8" ht="14.25" customHeight="1">
      <c r="A793" s="285"/>
      <c r="B793" s="5" t="s">
        <v>158</v>
      </c>
      <c r="C793" s="63" t="s">
        <v>462</v>
      </c>
      <c r="D793" s="204">
        <v>9</v>
      </c>
      <c r="E793" s="204">
        <v>9</v>
      </c>
      <c r="F793" s="204">
        <v>9</v>
      </c>
      <c r="G793" s="204">
        <v>0</v>
      </c>
      <c r="H793" s="205">
        <v>2.5</v>
      </c>
    </row>
    <row r="794" spans="1:8" ht="14.25" customHeight="1">
      <c r="A794" s="285"/>
      <c r="B794" s="5" t="s">
        <v>196</v>
      </c>
      <c r="C794" s="63" t="s">
        <v>445</v>
      </c>
      <c r="D794" s="204">
        <v>70</v>
      </c>
      <c r="E794" s="204">
        <v>52</v>
      </c>
      <c r="F794" s="204">
        <v>0</v>
      </c>
      <c r="G794" s="204">
        <v>52</v>
      </c>
      <c r="H794" s="205">
        <v>0</v>
      </c>
    </row>
    <row r="795" spans="1:8" ht="14.25" customHeight="1">
      <c r="A795" s="285"/>
      <c r="B795" s="5"/>
      <c r="C795" s="63" t="s">
        <v>462</v>
      </c>
      <c r="D795" s="204">
        <v>328</v>
      </c>
      <c r="E795" s="204">
        <v>299</v>
      </c>
      <c r="F795" s="204">
        <v>0</v>
      </c>
      <c r="G795" s="204">
        <v>299</v>
      </c>
      <c r="H795" s="205">
        <v>3</v>
      </c>
    </row>
    <row r="796" spans="1:8" ht="14.25" customHeight="1">
      <c r="A796" s="285"/>
      <c r="B796" s="5"/>
      <c r="C796" s="63" t="s">
        <v>535</v>
      </c>
      <c r="D796" s="204">
        <v>120</v>
      </c>
      <c r="E796" s="204">
        <v>54</v>
      </c>
      <c r="F796" s="204">
        <v>0</v>
      </c>
      <c r="G796" s="204">
        <v>0</v>
      </c>
      <c r="H796" s="205">
        <v>3</v>
      </c>
    </row>
    <row r="797" spans="1:8" ht="14.25" customHeight="1">
      <c r="A797" s="285"/>
      <c r="B797" s="5"/>
      <c r="C797" s="63" t="s">
        <v>590</v>
      </c>
      <c r="D797" s="204">
        <v>3704</v>
      </c>
      <c r="E797" s="204">
        <v>3691</v>
      </c>
      <c r="F797" s="204">
        <v>0</v>
      </c>
      <c r="G797" s="204">
        <v>3691</v>
      </c>
      <c r="H797" s="205">
        <v>3</v>
      </c>
    </row>
    <row r="798" spans="1:8" ht="14.25" customHeight="1">
      <c r="A798" s="285"/>
      <c r="B798" s="5"/>
      <c r="C798" s="63" t="s">
        <v>534</v>
      </c>
      <c r="D798" s="204">
        <v>150</v>
      </c>
      <c r="E798" s="204">
        <v>74</v>
      </c>
      <c r="F798" s="204">
        <v>74</v>
      </c>
      <c r="G798" s="204">
        <v>0</v>
      </c>
      <c r="H798" s="205">
        <v>0.5</v>
      </c>
    </row>
    <row r="799" spans="1:8" ht="14.25" customHeight="1">
      <c r="A799" s="285"/>
      <c r="B799" s="5"/>
      <c r="C799" s="63" t="s">
        <v>404</v>
      </c>
      <c r="D799" s="204">
        <v>300</v>
      </c>
      <c r="E799" s="204">
        <v>300</v>
      </c>
      <c r="F799" s="204">
        <v>0</v>
      </c>
      <c r="G799" s="204">
        <v>0</v>
      </c>
      <c r="H799" s="205">
        <v>1.5</v>
      </c>
    </row>
    <row r="800" spans="1:8" ht="14.25" customHeight="1">
      <c r="A800" s="285"/>
      <c r="B800" s="5"/>
      <c r="C800" s="63" t="s">
        <v>401</v>
      </c>
      <c r="D800" s="204">
        <v>836</v>
      </c>
      <c r="E800" s="204">
        <v>753</v>
      </c>
      <c r="F800" s="204">
        <v>276</v>
      </c>
      <c r="G800" s="204">
        <v>0</v>
      </c>
      <c r="H800" s="205">
        <v>3</v>
      </c>
    </row>
    <row r="801" spans="1:8" ht="14.25" customHeight="1">
      <c r="A801" s="285"/>
      <c r="B801" s="5"/>
      <c r="C801" s="63" t="s">
        <v>431</v>
      </c>
      <c r="D801" s="204">
        <v>696</v>
      </c>
      <c r="E801" s="204">
        <v>603</v>
      </c>
      <c r="F801" s="204">
        <v>0</v>
      </c>
      <c r="G801" s="204">
        <v>494</v>
      </c>
      <c r="H801" s="205">
        <v>2.5</v>
      </c>
    </row>
    <row r="802" spans="1:8" ht="14.25" customHeight="1">
      <c r="A802" s="285"/>
      <c r="B802" s="5" t="s">
        <v>187</v>
      </c>
      <c r="C802" s="63" t="s">
        <v>428</v>
      </c>
      <c r="D802" s="204">
        <v>70</v>
      </c>
      <c r="E802" s="204">
        <v>70</v>
      </c>
      <c r="F802" s="204">
        <v>70</v>
      </c>
      <c r="G802" s="204">
        <v>0</v>
      </c>
      <c r="H802" s="205">
        <v>0.5</v>
      </c>
    </row>
    <row r="803" spans="1:8" ht="14.25" customHeight="1">
      <c r="A803" s="285"/>
      <c r="C803" s="63" t="s">
        <v>457</v>
      </c>
      <c r="D803" s="204">
        <v>64</v>
      </c>
      <c r="E803" s="204">
        <v>64</v>
      </c>
      <c r="F803" s="204">
        <v>64</v>
      </c>
      <c r="G803" s="204">
        <v>0</v>
      </c>
      <c r="H803" s="205">
        <v>1.6</v>
      </c>
    </row>
    <row r="804" spans="1:8" ht="14.25" customHeight="1">
      <c r="A804" s="285"/>
      <c r="B804" s="5"/>
      <c r="C804" s="63" t="s">
        <v>454</v>
      </c>
      <c r="D804" s="204">
        <v>12</v>
      </c>
      <c r="E804" s="204">
        <v>12</v>
      </c>
      <c r="F804" s="204">
        <v>12</v>
      </c>
      <c r="G804" s="204">
        <v>0</v>
      </c>
      <c r="H804" s="205">
        <v>2</v>
      </c>
    </row>
    <row r="805" spans="1:8" ht="14.25" customHeight="1">
      <c r="A805" s="285"/>
      <c r="B805" s="5"/>
      <c r="C805" s="63" t="s">
        <v>706</v>
      </c>
      <c r="D805" s="204">
        <v>262</v>
      </c>
      <c r="E805" s="204">
        <v>40</v>
      </c>
      <c r="F805" s="204">
        <v>40</v>
      </c>
      <c r="G805" s="204">
        <v>0</v>
      </c>
      <c r="H805" s="205" t="s">
        <v>746</v>
      </c>
    </row>
    <row r="806" spans="1:8" ht="14.25" customHeight="1">
      <c r="A806" s="285"/>
      <c r="B806" s="5"/>
      <c r="C806" s="63" t="s">
        <v>407</v>
      </c>
      <c r="D806" s="204">
        <v>700</v>
      </c>
      <c r="E806" s="204">
        <v>170</v>
      </c>
      <c r="F806" s="204">
        <v>170</v>
      </c>
      <c r="G806" s="204">
        <v>0</v>
      </c>
      <c r="H806" s="205">
        <v>3.3</v>
      </c>
    </row>
    <row r="807" spans="1:8" ht="14.25" customHeight="1">
      <c r="A807" s="285"/>
      <c r="B807" s="5"/>
      <c r="C807" s="63" t="s">
        <v>434</v>
      </c>
      <c r="D807" s="204">
        <v>30</v>
      </c>
      <c r="E807" s="204">
        <v>6</v>
      </c>
      <c r="F807" s="204">
        <v>6</v>
      </c>
      <c r="G807" s="204">
        <v>0</v>
      </c>
      <c r="H807" s="205">
        <v>0.85</v>
      </c>
    </row>
    <row r="808" spans="1:8" ht="14.25" customHeight="1">
      <c r="A808" s="285"/>
      <c r="B808" s="5" t="s">
        <v>87</v>
      </c>
      <c r="C808" s="63" t="s">
        <v>825</v>
      </c>
      <c r="D808" s="204">
        <v>53</v>
      </c>
      <c r="E808" s="204">
        <v>19</v>
      </c>
      <c r="F808" s="204">
        <v>19</v>
      </c>
      <c r="G808" s="204"/>
      <c r="H808" s="205">
        <v>0.2</v>
      </c>
    </row>
    <row r="809" spans="1:8" ht="14.25" customHeight="1">
      <c r="A809" s="285"/>
      <c r="B809" s="5"/>
      <c r="C809" s="63" t="s">
        <v>831</v>
      </c>
      <c r="D809" s="136">
        <v>150</v>
      </c>
      <c r="E809" s="136">
        <v>106</v>
      </c>
      <c r="F809" s="136">
        <v>106</v>
      </c>
      <c r="G809" s="136"/>
      <c r="H809" s="184">
        <v>2</v>
      </c>
    </row>
    <row r="810" spans="1:8" ht="14.25" customHeight="1">
      <c r="A810" s="285"/>
      <c r="B810" s="5"/>
      <c r="C810" s="63" t="s">
        <v>826</v>
      </c>
      <c r="D810" s="204">
        <v>150</v>
      </c>
      <c r="E810" s="204">
        <v>47</v>
      </c>
      <c r="F810" s="204">
        <v>47</v>
      </c>
      <c r="G810" s="204"/>
      <c r="H810" s="205">
        <v>0.7</v>
      </c>
    </row>
    <row r="811" spans="1:8" ht="14.25" customHeight="1">
      <c r="A811" s="285"/>
      <c r="B811" s="5"/>
      <c r="C811" s="63" t="s">
        <v>812</v>
      </c>
      <c r="D811" s="204">
        <v>35</v>
      </c>
      <c r="E811" s="204">
        <v>32</v>
      </c>
      <c r="F811" s="204">
        <v>32</v>
      </c>
      <c r="G811" s="204"/>
      <c r="H811" s="205">
        <v>1.3</v>
      </c>
    </row>
    <row r="812" spans="1:8" ht="14.25" customHeight="1">
      <c r="A812" s="285"/>
      <c r="B812" s="5"/>
      <c r="C812" s="63" t="s">
        <v>843</v>
      </c>
      <c r="D812" s="204">
        <v>575</v>
      </c>
      <c r="E812" s="204">
        <v>521</v>
      </c>
      <c r="F812" s="204">
        <v>521</v>
      </c>
      <c r="G812" s="204"/>
      <c r="H812" s="205">
        <v>2.3</v>
      </c>
    </row>
    <row r="813" spans="1:8" ht="14.25" customHeight="1">
      <c r="A813" s="285"/>
      <c r="B813" s="5"/>
      <c r="C813" s="63" t="s">
        <v>817</v>
      </c>
      <c r="D813" s="204">
        <v>43</v>
      </c>
      <c r="E813" s="204">
        <v>13</v>
      </c>
      <c r="F813" s="204">
        <v>13</v>
      </c>
      <c r="G813" s="204"/>
      <c r="H813" s="205">
        <v>2.4</v>
      </c>
    </row>
    <row r="814" spans="1:8" ht="14.25" customHeight="1">
      <c r="A814" s="282">
        <v>19</v>
      </c>
      <c r="B814" s="2" t="s">
        <v>183</v>
      </c>
      <c r="C814" s="38"/>
      <c r="D814" s="118">
        <f>SUM(D815:D820)</f>
        <v>1132</v>
      </c>
      <c r="E814" s="118">
        <f>SUM(E815:E820)</f>
        <v>705</v>
      </c>
      <c r="F814" s="118">
        <f>SUM(F815:F820)</f>
        <v>705</v>
      </c>
      <c r="G814" s="118">
        <f>SUM(G815:G820)</f>
        <v>0</v>
      </c>
      <c r="H814" s="167"/>
    </row>
    <row r="815" spans="1:8" ht="14.25" customHeight="1">
      <c r="A815" s="284"/>
      <c r="B815" s="7" t="s">
        <v>158</v>
      </c>
      <c r="C815" s="42" t="s">
        <v>439</v>
      </c>
      <c r="D815" s="207">
        <v>91</v>
      </c>
      <c r="E815" s="207">
        <v>91</v>
      </c>
      <c r="F815" s="207">
        <v>91</v>
      </c>
      <c r="G815" s="207">
        <v>0</v>
      </c>
      <c r="H815" s="176">
        <v>0.8</v>
      </c>
    </row>
    <row r="816" spans="1:8" ht="14.25" customHeight="1">
      <c r="A816" s="285"/>
      <c r="B816" s="5" t="s">
        <v>187</v>
      </c>
      <c r="C816" s="63" t="s">
        <v>428</v>
      </c>
      <c r="D816" s="204">
        <v>10</v>
      </c>
      <c r="E816" s="204">
        <v>10</v>
      </c>
      <c r="F816" s="204">
        <v>10</v>
      </c>
      <c r="G816" s="204">
        <v>0</v>
      </c>
      <c r="H816" s="205">
        <v>0.5</v>
      </c>
    </row>
    <row r="817" spans="1:8" ht="14.25" customHeight="1">
      <c r="A817" s="290"/>
      <c r="B817" s="10"/>
      <c r="C817" s="221" t="s">
        <v>456</v>
      </c>
      <c r="D817" s="206">
        <v>225</v>
      </c>
      <c r="E817" s="206">
        <v>113</v>
      </c>
      <c r="F817" s="206">
        <v>113</v>
      </c>
      <c r="G817" s="206">
        <v>0</v>
      </c>
      <c r="H817" s="179">
        <v>0.7</v>
      </c>
    </row>
    <row r="818" spans="1:8" ht="14.25" customHeight="1">
      <c r="A818" s="290"/>
      <c r="B818" s="10"/>
      <c r="C818" s="221" t="s">
        <v>462</v>
      </c>
      <c r="D818" s="206">
        <v>215</v>
      </c>
      <c r="E818" s="206">
        <v>44</v>
      </c>
      <c r="F818" s="206">
        <v>44</v>
      </c>
      <c r="G818" s="206">
        <v>0</v>
      </c>
      <c r="H818" s="179">
        <v>2.9</v>
      </c>
    </row>
    <row r="819" spans="1:8" ht="14.25" customHeight="1">
      <c r="A819" s="290"/>
      <c r="B819" s="10"/>
      <c r="C819" s="221" t="s">
        <v>518</v>
      </c>
      <c r="D819" s="206">
        <v>291</v>
      </c>
      <c r="E819" s="206">
        <v>190</v>
      </c>
      <c r="F819" s="206">
        <v>190</v>
      </c>
      <c r="G819" s="206">
        <v>0</v>
      </c>
      <c r="H819" s="179">
        <v>3.1</v>
      </c>
    </row>
    <row r="820" spans="1:8" ht="14.25" customHeight="1">
      <c r="A820" s="290"/>
      <c r="B820" s="10"/>
      <c r="C820" s="221" t="s">
        <v>568</v>
      </c>
      <c r="D820" s="206">
        <v>300</v>
      </c>
      <c r="E820" s="206">
        <v>257</v>
      </c>
      <c r="F820" s="206">
        <v>257</v>
      </c>
      <c r="G820" s="206">
        <v>0</v>
      </c>
      <c r="H820" s="179">
        <v>0.6</v>
      </c>
    </row>
    <row r="821" spans="1:8" ht="14.25" customHeight="1">
      <c r="A821" s="282">
        <v>20</v>
      </c>
      <c r="B821" s="2" t="s">
        <v>172</v>
      </c>
      <c r="C821" s="38"/>
      <c r="D821" s="118">
        <f>SUM(D822:D824)</f>
        <v>245</v>
      </c>
      <c r="E821" s="118">
        <f>SUM(E822:E824)</f>
        <v>190</v>
      </c>
      <c r="F821" s="118">
        <f>SUM(F822:F824)</f>
        <v>190</v>
      </c>
      <c r="G821" s="118">
        <f>SUM(G822:G824)</f>
        <v>0</v>
      </c>
      <c r="H821" s="167"/>
    </row>
    <row r="822" spans="1:8" ht="14.25" customHeight="1">
      <c r="A822" s="285"/>
      <c r="B822" s="5" t="s">
        <v>187</v>
      </c>
      <c r="C822" s="63" t="s">
        <v>396</v>
      </c>
      <c r="D822" s="204">
        <v>35</v>
      </c>
      <c r="E822" s="204">
        <v>28</v>
      </c>
      <c r="F822" s="204">
        <v>28</v>
      </c>
      <c r="G822" s="204">
        <v>0</v>
      </c>
      <c r="H822" s="205">
        <v>1.5</v>
      </c>
    </row>
    <row r="823" spans="1:8" ht="14.25" customHeight="1">
      <c r="A823" s="285"/>
      <c r="B823" s="5"/>
      <c r="C823" s="63" t="s">
        <v>436</v>
      </c>
      <c r="D823" s="204">
        <v>180</v>
      </c>
      <c r="E823" s="204">
        <v>153</v>
      </c>
      <c r="F823" s="204">
        <v>153</v>
      </c>
      <c r="G823" s="204">
        <v>0</v>
      </c>
      <c r="H823" s="205">
        <v>2.1</v>
      </c>
    </row>
    <row r="824" spans="1:8" ht="14.25" customHeight="1">
      <c r="A824" s="286"/>
      <c r="B824" s="5" t="s">
        <v>87</v>
      </c>
      <c r="C824" s="102" t="s">
        <v>834</v>
      </c>
      <c r="D824" s="131">
        <v>30</v>
      </c>
      <c r="E824" s="131">
        <v>9</v>
      </c>
      <c r="F824" s="131">
        <v>9</v>
      </c>
      <c r="G824" s="131"/>
      <c r="H824" s="178">
        <v>1.7</v>
      </c>
    </row>
    <row r="825" spans="1:8" ht="14.25" customHeight="1">
      <c r="A825" s="282">
        <v>21</v>
      </c>
      <c r="B825" s="2" t="s">
        <v>71</v>
      </c>
      <c r="C825" s="251"/>
      <c r="D825" s="112">
        <f>SUM(D826:D828)</f>
        <v>663</v>
      </c>
      <c r="E825" s="112">
        <f>SUM(E826:E828)</f>
        <v>351</v>
      </c>
      <c r="F825" s="112">
        <f>SUM(F826:F828)</f>
        <v>3</v>
      </c>
      <c r="G825" s="112">
        <f>SUM(G826:G828)</f>
        <v>348</v>
      </c>
      <c r="H825" s="154"/>
    </row>
    <row r="826" spans="1:8" ht="14.25" customHeight="1">
      <c r="A826" s="285"/>
      <c r="B826" s="5" t="s">
        <v>141</v>
      </c>
      <c r="C826" s="63" t="s">
        <v>415</v>
      </c>
      <c r="D826" s="204">
        <v>100</v>
      </c>
      <c r="E826" s="204">
        <v>2</v>
      </c>
      <c r="F826" s="204">
        <v>2</v>
      </c>
      <c r="G826" s="204"/>
      <c r="H826" s="205">
        <v>1.5</v>
      </c>
    </row>
    <row r="827" spans="1:8" ht="14.25" customHeight="1">
      <c r="A827" s="285"/>
      <c r="B827" s="5" t="s">
        <v>196</v>
      </c>
      <c r="C827" s="63" t="s">
        <v>418</v>
      </c>
      <c r="D827" s="204">
        <v>558</v>
      </c>
      <c r="E827" s="204">
        <v>348</v>
      </c>
      <c r="F827" s="204">
        <v>0</v>
      </c>
      <c r="G827" s="204">
        <v>348</v>
      </c>
      <c r="H827" s="205">
        <v>0</v>
      </c>
    </row>
    <row r="828" spans="1:8" ht="14.25" customHeight="1">
      <c r="A828" s="300"/>
      <c r="B828" s="5" t="s">
        <v>87</v>
      </c>
      <c r="C828" s="63" t="s">
        <v>815</v>
      </c>
      <c r="D828" s="204">
        <v>5</v>
      </c>
      <c r="E828" s="204">
        <v>1</v>
      </c>
      <c r="F828" s="204">
        <v>1</v>
      </c>
      <c r="G828" s="204"/>
      <c r="H828" s="205">
        <v>2</v>
      </c>
    </row>
    <row r="829" spans="1:8" ht="14.25" customHeight="1">
      <c r="A829" s="282">
        <v>22</v>
      </c>
      <c r="B829" s="2" t="s">
        <v>103</v>
      </c>
      <c r="C829" s="251"/>
      <c r="D829" s="118">
        <f>SUM(D830)</f>
        <v>36</v>
      </c>
      <c r="E829" s="118">
        <f>SUM(E830)</f>
        <v>36</v>
      </c>
      <c r="F829" s="118">
        <f>SUM(F830)</f>
        <v>36</v>
      </c>
      <c r="G829" s="118">
        <f>SUM(G830)</f>
        <v>0</v>
      </c>
      <c r="H829" s="165"/>
    </row>
    <row r="830" spans="1:8" ht="14.25" customHeight="1">
      <c r="A830" s="286"/>
      <c r="B830" s="6" t="s">
        <v>141</v>
      </c>
      <c r="C830" s="102" t="s">
        <v>441</v>
      </c>
      <c r="D830" s="131">
        <v>36</v>
      </c>
      <c r="E830" s="131">
        <v>36</v>
      </c>
      <c r="F830" s="131">
        <v>36</v>
      </c>
      <c r="G830" s="131"/>
      <c r="H830" s="178">
        <v>2</v>
      </c>
    </row>
    <row r="831" spans="1:8" ht="14.25" customHeight="1">
      <c r="A831" s="287">
        <v>23</v>
      </c>
      <c r="B831" s="4" t="s">
        <v>62</v>
      </c>
      <c r="C831" s="254"/>
      <c r="D831" s="126">
        <f>SUM(D832:D844)</f>
        <v>5785</v>
      </c>
      <c r="E831" s="126">
        <f>SUM(E832:E844)</f>
        <v>4271</v>
      </c>
      <c r="F831" s="126">
        <f>SUM(F832:F844)</f>
        <v>750</v>
      </c>
      <c r="G831" s="126">
        <f>SUM(G832:G844)</f>
        <v>0</v>
      </c>
      <c r="H831" s="172"/>
    </row>
    <row r="832" spans="1:8" ht="14.25" customHeight="1">
      <c r="A832" s="285"/>
      <c r="B832" s="5" t="s">
        <v>141</v>
      </c>
      <c r="C832" s="63" t="s">
        <v>407</v>
      </c>
      <c r="D832" s="204">
        <v>30</v>
      </c>
      <c r="E832" s="204">
        <v>9</v>
      </c>
      <c r="F832" s="204">
        <v>9</v>
      </c>
      <c r="G832" s="204"/>
      <c r="H832" s="205">
        <v>2</v>
      </c>
    </row>
    <row r="833" spans="1:8" ht="14.25" customHeight="1">
      <c r="A833" s="285"/>
      <c r="B833" s="5" t="s">
        <v>158</v>
      </c>
      <c r="C833" s="63" t="s">
        <v>414</v>
      </c>
      <c r="D833" s="204">
        <v>31</v>
      </c>
      <c r="E833" s="204">
        <v>31</v>
      </c>
      <c r="F833" s="204">
        <v>31</v>
      </c>
      <c r="G833" s="204">
        <v>0</v>
      </c>
      <c r="H833" s="205">
        <v>1</v>
      </c>
    </row>
    <row r="834" spans="1:8" ht="14.25" customHeight="1">
      <c r="A834" s="285"/>
      <c r="B834" s="5"/>
      <c r="C834" s="63" t="s">
        <v>568</v>
      </c>
      <c r="D834" s="204">
        <v>170</v>
      </c>
      <c r="E834" s="204">
        <v>170</v>
      </c>
      <c r="F834" s="204">
        <v>166</v>
      </c>
      <c r="G834" s="204">
        <v>0</v>
      </c>
      <c r="H834" s="205">
        <v>2</v>
      </c>
    </row>
    <row r="835" spans="1:8" ht="14.25" customHeight="1">
      <c r="A835" s="285"/>
      <c r="B835" s="5" t="s">
        <v>196</v>
      </c>
      <c r="C835" s="63" t="s">
        <v>462</v>
      </c>
      <c r="D835" s="204">
        <v>178</v>
      </c>
      <c r="E835" s="204">
        <v>127</v>
      </c>
      <c r="F835" s="204">
        <v>127</v>
      </c>
      <c r="G835" s="204">
        <v>0</v>
      </c>
      <c r="H835" s="205">
        <v>2.5</v>
      </c>
    </row>
    <row r="836" spans="1:8" ht="14.25" customHeight="1">
      <c r="A836" s="285"/>
      <c r="B836" s="5"/>
      <c r="C836" s="63" t="s">
        <v>641</v>
      </c>
      <c r="D836" s="204">
        <v>58</v>
      </c>
      <c r="E836" s="204">
        <v>45</v>
      </c>
      <c r="F836" s="204">
        <v>45</v>
      </c>
      <c r="G836" s="204">
        <v>0</v>
      </c>
      <c r="H836" s="205">
        <v>1</v>
      </c>
    </row>
    <row r="837" spans="1:8" ht="14.25" customHeight="1">
      <c r="A837" s="285"/>
      <c r="B837" s="5"/>
      <c r="C837" s="63" t="s">
        <v>399</v>
      </c>
      <c r="D837" s="204">
        <v>1615</v>
      </c>
      <c r="E837" s="204">
        <v>1114</v>
      </c>
      <c r="F837" s="204">
        <v>26</v>
      </c>
      <c r="G837" s="204">
        <v>0</v>
      </c>
      <c r="H837" s="205">
        <v>1.5</v>
      </c>
    </row>
    <row r="838" spans="1:8" ht="14.25" customHeight="1">
      <c r="A838" s="285"/>
      <c r="B838" s="5"/>
      <c r="C838" s="63" t="s">
        <v>550</v>
      </c>
      <c r="D838" s="204">
        <v>231</v>
      </c>
      <c r="E838" s="204">
        <v>205</v>
      </c>
      <c r="F838" s="204">
        <v>205</v>
      </c>
      <c r="G838" s="204">
        <v>0</v>
      </c>
      <c r="H838" s="205">
        <v>0.4</v>
      </c>
    </row>
    <row r="839" spans="1:8" ht="14.25" customHeight="1">
      <c r="A839" s="285"/>
      <c r="B839" s="5"/>
      <c r="C839" s="63" t="s">
        <v>418</v>
      </c>
      <c r="D839" s="204">
        <v>290</v>
      </c>
      <c r="E839" s="204">
        <v>286</v>
      </c>
      <c r="F839" s="204">
        <v>0</v>
      </c>
      <c r="G839" s="204">
        <v>0</v>
      </c>
      <c r="H839" s="205">
        <v>0.6</v>
      </c>
    </row>
    <row r="840" spans="1:8" ht="14.25" customHeight="1">
      <c r="A840" s="285"/>
      <c r="B840" s="5"/>
      <c r="C840" s="63" t="s">
        <v>403</v>
      </c>
      <c r="D840" s="204">
        <v>1204</v>
      </c>
      <c r="E840" s="204">
        <v>709</v>
      </c>
      <c r="F840" s="204">
        <v>0</v>
      </c>
      <c r="G840" s="204">
        <v>0</v>
      </c>
      <c r="H840" s="205">
        <v>2</v>
      </c>
    </row>
    <row r="841" spans="1:8" ht="14.25" customHeight="1">
      <c r="A841" s="285"/>
      <c r="B841" s="5"/>
      <c r="C841" s="63" t="s">
        <v>434</v>
      </c>
      <c r="D841" s="204">
        <v>1440</v>
      </c>
      <c r="E841" s="204">
        <v>1434</v>
      </c>
      <c r="F841" s="204">
        <v>0</v>
      </c>
      <c r="G841" s="204">
        <v>0</v>
      </c>
      <c r="H841" s="205">
        <v>0.6</v>
      </c>
    </row>
    <row r="842" spans="1:8" ht="14.25" customHeight="1">
      <c r="A842" s="285"/>
      <c r="B842" s="5" t="s">
        <v>187</v>
      </c>
      <c r="C842" s="63" t="s">
        <v>428</v>
      </c>
      <c r="D842" s="204">
        <v>10</v>
      </c>
      <c r="E842" s="204">
        <v>10</v>
      </c>
      <c r="F842" s="204">
        <v>10</v>
      </c>
      <c r="G842" s="204">
        <v>0</v>
      </c>
      <c r="H842" s="205">
        <v>0.45</v>
      </c>
    </row>
    <row r="843" spans="1:8" ht="14.25" customHeight="1">
      <c r="A843" s="285"/>
      <c r="B843" s="5"/>
      <c r="C843" s="63" t="s">
        <v>571</v>
      </c>
      <c r="D843" s="204">
        <v>228</v>
      </c>
      <c r="E843" s="204">
        <v>121</v>
      </c>
      <c r="F843" s="204">
        <v>121</v>
      </c>
      <c r="G843" s="204">
        <v>0</v>
      </c>
      <c r="H843" s="205">
        <v>1.8</v>
      </c>
    </row>
    <row r="844" spans="1:8" ht="14.25" customHeight="1">
      <c r="A844" s="285"/>
      <c r="B844" s="5" t="s">
        <v>87</v>
      </c>
      <c r="C844" s="63" t="s">
        <v>813</v>
      </c>
      <c r="D844" s="204">
        <v>300</v>
      </c>
      <c r="E844" s="204">
        <v>10</v>
      </c>
      <c r="F844" s="204">
        <v>10</v>
      </c>
      <c r="G844" s="204"/>
      <c r="H844" s="205">
        <v>2.8</v>
      </c>
    </row>
    <row r="845" spans="1:8" ht="14.25" customHeight="1">
      <c r="A845" s="282">
        <v>24</v>
      </c>
      <c r="B845" s="2" t="s">
        <v>48</v>
      </c>
      <c r="C845" s="251"/>
      <c r="D845" s="112">
        <f>SUM(D846:D862)</f>
        <v>3095</v>
      </c>
      <c r="E845" s="112">
        <f>SUM(E846:E862)</f>
        <v>1883</v>
      </c>
      <c r="F845" s="112">
        <f>SUM(F846:F862)</f>
        <v>998</v>
      </c>
      <c r="G845" s="112">
        <f>SUM(G846:G862)</f>
        <v>219</v>
      </c>
      <c r="H845" s="154"/>
    </row>
    <row r="846" spans="1:8" ht="14.25" customHeight="1">
      <c r="A846" s="285"/>
      <c r="B846" s="5" t="s">
        <v>141</v>
      </c>
      <c r="C846" s="255" t="s">
        <v>406</v>
      </c>
      <c r="D846" s="204">
        <v>54</v>
      </c>
      <c r="E846" s="204">
        <v>49</v>
      </c>
      <c r="F846" s="204">
        <v>49</v>
      </c>
      <c r="G846" s="204"/>
      <c r="H846" s="205">
        <v>1.5</v>
      </c>
    </row>
    <row r="847" spans="1:8" ht="14.25" customHeight="1">
      <c r="A847" s="285"/>
      <c r="B847" s="5"/>
      <c r="C847" s="255" t="s">
        <v>414</v>
      </c>
      <c r="D847" s="204">
        <v>288</v>
      </c>
      <c r="E847" s="204">
        <v>85</v>
      </c>
      <c r="F847" s="204">
        <v>85</v>
      </c>
      <c r="G847" s="204"/>
      <c r="H847" s="205" t="s">
        <v>432</v>
      </c>
    </row>
    <row r="848" spans="1:8" ht="14.25" customHeight="1">
      <c r="A848" s="285"/>
      <c r="B848" s="5"/>
      <c r="C848" s="255" t="s">
        <v>454</v>
      </c>
      <c r="D848" s="204">
        <v>20</v>
      </c>
      <c r="E848" s="204">
        <v>16</v>
      </c>
      <c r="F848" s="204">
        <v>16</v>
      </c>
      <c r="G848" s="204"/>
      <c r="H848" s="205">
        <v>0.4</v>
      </c>
    </row>
    <row r="849" spans="1:8" ht="14.25" customHeight="1">
      <c r="A849" s="285"/>
      <c r="B849" s="5" t="s">
        <v>158</v>
      </c>
      <c r="C849" s="63" t="s">
        <v>409</v>
      </c>
      <c r="D849" s="204">
        <v>22</v>
      </c>
      <c r="E849" s="204">
        <v>21</v>
      </c>
      <c r="F849" s="204">
        <v>21</v>
      </c>
      <c r="G849" s="204">
        <v>0</v>
      </c>
      <c r="H849" s="205">
        <v>5</v>
      </c>
    </row>
    <row r="850" spans="1:8" ht="14.25" customHeight="1">
      <c r="A850" s="285"/>
      <c r="B850" s="5" t="s">
        <v>196</v>
      </c>
      <c r="C850" s="63" t="s">
        <v>396</v>
      </c>
      <c r="D850" s="204">
        <v>235</v>
      </c>
      <c r="E850" s="204">
        <v>88</v>
      </c>
      <c r="F850" s="204">
        <v>88</v>
      </c>
      <c r="G850" s="204">
        <v>0</v>
      </c>
      <c r="H850" s="205">
        <v>1</v>
      </c>
    </row>
    <row r="851" spans="1:8" ht="14.25" customHeight="1">
      <c r="A851" s="285"/>
      <c r="B851" s="5"/>
      <c r="C851" s="63" t="s">
        <v>412</v>
      </c>
      <c r="D851" s="204">
        <v>400</v>
      </c>
      <c r="E851" s="204">
        <v>238</v>
      </c>
      <c r="F851" s="204">
        <v>0</v>
      </c>
      <c r="G851" s="204">
        <v>0</v>
      </c>
      <c r="H851" s="205">
        <v>1</v>
      </c>
    </row>
    <row r="852" spans="1:8" ht="14.25" customHeight="1">
      <c r="A852" s="285"/>
      <c r="B852" s="5"/>
      <c r="C852" s="63" t="s">
        <v>436</v>
      </c>
      <c r="D852" s="204">
        <v>520</v>
      </c>
      <c r="E852" s="204">
        <v>420</v>
      </c>
      <c r="F852" s="204">
        <v>0</v>
      </c>
      <c r="G852" s="204">
        <v>0</v>
      </c>
      <c r="H852" s="205">
        <v>1</v>
      </c>
    </row>
    <row r="853" spans="1:8" ht="14.25" customHeight="1">
      <c r="A853" s="285"/>
      <c r="B853" s="5"/>
      <c r="C853" s="63" t="s">
        <v>462</v>
      </c>
      <c r="D853" s="204">
        <v>33</v>
      </c>
      <c r="E853" s="204">
        <v>19</v>
      </c>
      <c r="F853" s="204">
        <v>19</v>
      </c>
      <c r="G853" s="204">
        <v>0</v>
      </c>
      <c r="H853" s="205">
        <v>1.5</v>
      </c>
    </row>
    <row r="854" spans="1:8" ht="14.25" customHeight="1">
      <c r="A854" s="285"/>
      <c r="B854" s="5"/>
      <c r="C854" s="63" t="s">
        <v>519</v>
      </c>
      <c r="D854" s="204">
        <v>172</v>
      </c>
      <c r="E854" s="204">
        <v>169</v>
      </c>
      <c r="F854" s="204">
        <v>0</v>
      </c>
      <c r="G854" s="204">
        <v>169</v>
      </c>
      <c r="H854" s="205">
        <v>1.5</v>
      </c>
    </row>
    <row r="855" spans="1:8" ht="14.25" customHeight="1">
      <c r="A855" s="285"/>
      <c r="B855" s="5"/>
      <c r="C855" s="63" t="s">
        <v>392</v>
      </c>
      <c r="D855" s="204">
        <v>2</v>
      </c>
      <c r="E855" s="204">
        <v>2</v>
      </c>
      <c r="F855" s="204">
        <v>0</v>
      </c>
      <c r="G855" s="204">
        <v>0</v>
      </c>
      <c r="H855" s="205">
        <v>2</v>
      </c>
    </row>
    <row r="856" spans="1:8" ht="14.25" customHeight="1">
      <c r="A856" s="285"/>
      <c r="B856" s="5"/>
      <c r="C856" s="63" t="s">
        <v>398</v>
      </c>
      <c r="D856" s="204">
        <v>74</v>
      </c>
      <c r="E856" s="204">
        <v>50</v>
      </c>
      <c r="F856" s="204">
        <v>0</v>
      </c>
      <c r="G856" s="204">
        <v>50</v>
      </c>
      <c r="H856" s="205">
        <v>2</v>
      </c>
    </row>
    <row r="857" spans="1:8" ht="14.25" customHeight="1">
      <c r="A857" s="285"/>
      <c r="B857" s="1"/>
      <c r="C857" s="255" t="s">
        <v>423</v>
      </c>
      <c r="D857" s="204">
        <v>260</v>
      </c>
      <c r="E857" s="204">
        <v>260</v>
      </c>
      <c r="F857" s="204">
        <v>260</v>
      </c>
      <c r="G857" s="204">
        <v>0</v>
      </c>
      <c r="H857" s="205">
        <v>3.5</v>
      </c>
    </row>
    <row r="858" spans="1:8" ht="14.25" customHeight="1">
      <c r="A858" s="285"/>
      <c r="B858" s="5" t="s">
        <v>187</v>
      </c>
      <c r="C858" s="255" t="s">
        <v>750</v>
      </c>
      <c r="D858" s="204">
        <v>230</v>
      </c>
      <c r="E858" s="204">
        <v>99</v>
      </c>
      <c r="F858" s="204">
        <v>93</v>
      </c>
      <c r="G858" s="204">
        <v>0</v>
      </c>
      <c r="H858" s="205" t="s">
        <v>751</v>
      </c>
    </row>
    <row r="859" spans="1:8" ht="14.25" customHeight="1">
      <c r="A859" s="285"/>
      <c r="B859" s="5" t="s">
        <v>87</v>
      </c>
      <c r="C859" s="63" t="s">
        <v>831</v>
      </c>
      <c r="D859" s="204">
        <v>192</v>
      </c>
      <c r="E859" s="204">
        <v>163</v>
      </c>
      <c r="F859" s="204">
        <v>163</v>
      </c>
      <c r="G859" s="204"/>
      <c r="H859" s="205">
        <v>0.6</v>
      </c>
    </row>
    <row r="860" spans="1:8" ht="14.25" customHeight="1">
      <c r="A860" s="285"/>
      <c r="B860" s="5"/>
      <c r="C860" s="63" t="s">
        <v>812</v>
      </c>
      <c r="D860" s="204">
        <v>13</v>
      </c>
      <c r="E860" s="204">
        <v>5</v>
      </c>
      <c r="F860" s="204">
        <v>5</v>
      </c>
      <c r="G860" s="204"/>
      <c r="H860" s="205">
        <v>0.5</v>
      </c>
    </row>
    <row r="861" spans="1:8" ht="14.25" customHeight="1">
      <c r="A861" s="285"/>
      <c r="B861" s="5"/>
      <c r="C861" s="63" t="s">
        <v>821</v>
      </c>
      <c r="D861" s="204">
        <v>280</v>
      </c>
      <c r="E861" s="204">
        <v>130</v>
      </c>
      <c r="F861" s="204">
        <v>130</v>
      </c>
      <c r="G861" s="204"/>
      <c r="H861" s="205">
        <v>1.3</v>
      </c>
    </row>
    <row r="862" spans="1:8" ht="14.25" customHeight="1">
      <c r="A862" s="285"/>
      <c r="B862" s="5"/>
      <c r="C862" s="63" t="s">
        <v>829</v>
      </c>
      <c r="D862" s="204">
        <v>300</v>
      </c>
      <c r="E862" s="204">
        <v>69</v>
      </c>
      <c r="F862" s="204">
        <v>69</v>
      </c>
      <c r="G862" s="204"/>
      <c r="H862" s="205">
        <v>1.5</v>
      </c>
    </row>
    <row r="863" spans="1:8" ht="14.25" customHeight="1">
      <c r="A863" s="282">
        <v>25</v>
      </c>
      <c r="B863" s="2" t="s">
        <v>81</v>
      </c>
      <c r="C863" s="251"/>
      <c r="D863" s="112">
        <f>SUM(D864:D877)</f>
        <v>2096</v>
      </c>
      <c r="E863" s="112">
        <f>SUM(E864:E877)</f>
        <v>924</v>
      </c>
      <c r="F863" s="112">
        <f>SUM(F864:F877)</f>
        <v>546</v>
      </c>
      <c r="G863" s="112">
        <f>SUM(G864:G877)</f>
        <v>84</v>
      </c>
      <c r="H863" s="154"/>
    </row>
    <row r="864" spans="1:8" ht="14.25" customHeight="1">
      <c r="A864" s="285"/>
      <c r="B864" s="5" t="s">
        <v>141</v>
      </c>
      <c r="C864" s="63" t="s">
        <v>443</v>
      </c>
      <c r="D864" s="204">
        <v>100</v>
      </c>
      <c r="E864" s="204">
        <v>70</v>
      </c>
      <c r="F864" s="204">
        <v>70</v>
      </c>
      <c r="G864" s="204"/>
      <c r="H864" s="205">
        <v>0.7</v>
      </c>
    </row>
    <row r="865" spans="1:8" ht="14.25" customHeight="1">
      <c r="A865" s="285"/>
      <c r="B865" s="5"/>
      <c r="C865" s="63" t="s">
        <v>406</v>
      </c>
      <c r="D865" s="204">
        <v>30</v>
      </c>
      <c r="E865" s="204">
        <v>22</v>
      </c>
      <c r="F865" s="204">
        <v>22</v>
      </c>
      <c r="G865" s="204"/>
      <c r="H865" s="205">
        <v>1.5</v>
      </c>
    </row>
    <row r="866" spans="1:8" ht="14.25" customHeight="1">
      <c r="A866" s="285"/>
      <c r="B866" s="5"/>
      <c r="C866" s="63" t="s">
        <v>457</v>
      </c>
      <c r="D866" s="204">
        <v>30</v>
      </c>
      <c r="E866" s="204">
        <v>28</v>
      </c>
      <c r="F866" s="204">
        <v>28</v>
      </c>
      <c r="G866" s="204"/>
      <c r="H866" s="205">
        <v>0.5</v>
      </c>
    </row>
    <row r="867" spans="1:8" ht="14.25" customHeight="1">
      <c r="A867" s="285"/>
      <c r="B867" s="5" t="s">
        <v>196</v>
      </c>
      <c r="C867" s="63" t="s">
        <v>436</v>
      </c>
      <c r="D867" s="204">
        <v>230</v>
      </c>
      <c r="E867" s="204">
        <v>100</v>
      </c>
      <c r="F867" s="204">
        <v>0</v>
      </c>
      <c r="G867" s="204">
        <v>0</v>
      </c>
      <c r="H867" s="205">
        <v>1</v>
      </c>
    </row>
    <row r="868" spans="1:8" ht="14.25" customHeight="1">
      <c r="A868" s="285"/>
      <c r="B868" s="5"/>
      <c r="C868" s="63" t="s">
        <v>534</v>
      </c>
      <c r="D868" s="204">
        <v>138</v>
      </c>
      <c r="E868" s="204">
        <v>19</v>
      </c>
      <c r="F868" s="204">
        <v>19</v>
      </c>
      <c r="G868" s="204">
        <v>0</v>
      </c>
      <c r="H868" s="205">
        <v>0</v>
      </c>
    </row>
    <row r="869" spans="1:8" ht="14.25" customHeight="1">
      <c r="A869" s="285"/>
      <c r="B869" s="5"/>
      <c r="C869" s="63" t="s">
        <v>415</v>
      </c>
      <c r="D869" s="204">
        <v>445</v>
      </c>
      <c r="E869" s="204">
        <v>97</v>
      </c>
      <c r="F869" s="204">
        <v>0</v>
      </c>
      <c r="G869" s="204">
        <v>0</v>
      </c>
      <c r="H869" s="205">
        <v>1.6</v>
      </c>
    </row>
    <row r="870" spans="1:8" ht="14.25" customHeight="1">
      <c r="A870" s="285"/>
      <c r="B870" s="5"/>
      <c r="C870" s="63" t="s">
        <v>398</v>
      </c>
      <c r="D870" s="204">
        <v>133</v>
      </c>
      <c r="E870" s="204">
        <v>84</v>
      </c>
      <c r="F870" s="204">
        <v>0</v>
      </c>
      <c r="G870" s="204">
        <v>84</v>
      </c>
      <c r="H870" s="205">
        <v>1.6</v>
      </c>
    </row>
    <row r="871" spans="1:8" ht="14.25" customHeight="1">
      <c r="A871" s="285"/>
      <c r="B871" s="5"/>
      <c r="C871" s="63" t="s">
        <v>423</v>
      </c>
      <c r="D871" s="204">
        <v>184</v>
      </c>
      <c r="E871" s="204">
        <v>184</v>
      </c>
      <c r="F871" s="204">
        <v>184</v>
      </c>
      <c r="G871" s="204">
        <v>0</v>
      </c>
      <c r="H871" s="205">
        <v>4</v>
      </c>
    </row>
    <row r="872" spans="1:8" ht="14.25" customHeight="1">
      <c r="A872" s="285"/>
      <c r="B872" s="5"/>
      <c r="C872" s="63" t="s">
        <v>393</v>
      </c>
      <c r="D872" s="204">
        <v>93</v>
      </c>
      <c r="E872" s="204">
        <v>93</v>
      </c>
      <c r="F872" s="204">
        <v>0</v>
      </c>
      <c r="G872" s="204">
        <v>0</v>
      </c>
      <c r="H872" s="205">
        <v>1</v>
      </c>
    </row>
    <row r="873" spans="1:8" ht="14.25" customHeight="1">
      <c r="A873" s="285"/>
      <c r="B873" s="5"/>
      <c r="C873" s="63" t="s">
        <v>397</v>
      </c>
      <c r="D873" s="204">
        <v>32</v>
      </c>
      <c r="E873" s="204">
        <v>32</v>
      </c>
      <c r="F873" s="204">
        <v>32</v>
      </c>
      <c r="G873" s="204">
        <v>0</v>
      </c>
      <c r="H873" s="205">
        <v>1.5</v>
      </c>
    </row>
    <row r="874" spans="1:8" ht="14.25" customHeight="1">
      <c r="A874" s="285"/>
      <c r="B874" s="5" t="s">
        <v>187</v>
      </c>
      <c r="C874" s="63" t="s">
        <v>414</v>
      </c>
      <c r="D874" s="204">
        <v>248</v>
      </c>
      <c r="E874" s="204">
        <v>19</v>
      </c>
      <c r="F874" s="204">
        <v>19</v>
      </c>
      <c r="G874" s="204">
        <v>0</v>
      </c>
      <c r="H874" s="205">
        <v>1.3</v>
      </c>
    </row>
    <row r="875" spans="1:8" ht="14.25" customHeight="1">
      <c r="A875" s="285"/>
      <c r="B875" s="5"/>
      <c r="C875" s="63" t="s">
        <v>548</v>
      </c>
      <c r="D875" s="204">
        <v>200</v>
      </c>
      <c r="E875" s="204">
        <v>48</v>
      </c>
      <c r="F875" s="204">
        <v>44</v>
      </c>
      <c r="G875" s="204">
        <v>0</v>
      </c>
      <c r="H875" s="205" t="s">
        <v>749</v>
      </c>
    </row>
    <row r="876" spans="1:8" ht="14.25" customHeight="1">
      <c r="A876" s="285"/>
      <c r="B876" s="5" t="s">
        <v>87</v>
      </c>
      <c r="C876" s="63" t="s">
        <v>838</v>
      </c>
      <c r="D876" s="204">
        <v>200</v>
      </c>
      <c r="E876" s="204">
        <v>127</v>
      </c>
      <c r="F876" s="204">
        <v>127</v>
      </c>
      <c r="G876" s="204"/>
      <c r="H876" s="205">
        <v>1.8</v>
      </c>
    </row>
    <row r="877" spans="1:8" ht="14.25" customHeight="1">
      <c r="A877" s="285"/>
      <c r="B877" s="5"/>
      <c r="C877" s="63" t="s">
        <v>823</v>
      </c>
      <c r="D877" s="136">
        <v>33</v>
      </c>
      <c r="E877" s="136">
        <v>1</v>
      </c>
      <c r="F877" s="136">
        <v>1</v>
      </c>
      <c r="G877" s="136"/>
      <c r="H877" s="184">
        <v>2</v>
      </c>
    </row>
    <row r="878" spans="1:8" ht="14.25" customHeight="1">
      <c r="A878" s="282">
        <v>26</v>
      </c>
      <c r="B878" s="2" t="s">
        <v>173</v>
      </c>
      <c r="C878" s="38"/>
      <c r="D878" s="118">
        <f>SUM(D879:D883)</f>
        <v>1405</v>
      </c>
      <c r="E878" s="118">
        <f>SUM(E879:E883)</f>
        <v>1264</v>
      </c>
      <c r="F878" s="118">
        <f>SUM(F879:F883)</f>
        <v>1224</v>
      </c>
      <c r="G878" s="118">
        <f>SUM(G879:G883)</f>
        <v>40</v>
      </c>
      <c r="H878" s="167"/>
    </row>
    <row r="879" spans="1:8" ht="14.25" customHeight="1">
      <c r="A879" s="287"/>
      <c r="B879" s="7" t="s">
        <v>196</v>
      </c>
      <c r="C879" s="42" t="s">
        <v>428</v>
      </c>
      <c r="D879" s="207">
        <v>1000</v>
      </c>
      <c r="E879" s="207">
        <v>996</v>
      </c>
      <c r="F879" s="207">
        <v>996</v>
      </c>
      <c r="G879" s="207">
        <v>0</v>
      </c>
      <c r="H879" s="176">
        <v>2</v>
      </c>
    </row>
    <row r="880" spans="1:8" ht="14.25" customHeight="1">
      <c r="A880" s="287"/>
      <c r="B880" s="7"/>
      <c r="C880" s="42" t="s">
        <v>401</v>
      </c>
      <c r="D880" s="207">
        <v>40</v>
      </c>
      <c r="E880" s="207">
        <v>40</v>
      </c>
      <c r="F880" s="207">
        <v>0</v>
      </c>
      <c r="G880" s="207">
        <v>40</v>
      </c>
      <c r="H880" s="176">
        <v>3</v>
      </c>
    </row>
    <row r="881" spans="1:8" ht="14.25" customHeight="1">
      <c r="A881" s="287"/>
      <c r="B881" s="4"/>
      <c r="C881" s="42" t="s">
        <v>423</v>
      </c>
      <c r="D881" s="207">
        <v>80</v>
      </c>
      <c r="E881" s="207">
        <v>80</v>
      </c>
      <c r="F881" s="207">
        <v>80</v>
      </c>
      <c r="G881" s="207">
        <v>0</v>
      </c>
      <c r="H881" s="176">
        <v>3</v>
      </c>
    </row>
    <row r="882" spans="1:8" ht="14.25" customHeight="1">
      <c r="A882" s="288"/>
      <c r="B882" s="53" t="s">
        <v>187</v>
      </c>
      <c r="C882" s="21" t="s">
        <v>536</v>
      </c>
      <c r="D882" s="130">
        <v>180</v>
      </c>
      <c r="E882" s="130">
        <v>144</v>
      </c>
      <c r="F882" s="130">
        <v>144</v>
      </c>
      <c r="G882" s="130">
        <v>0</v>
      </c>
      <c r="H882" s="170">
        <v>0.5</v>
      </c>
    </row>
    <row r="883" spans="1:8" ht="14.25" customHeight="1">
      <c r="A883" s="290"/>
      <c r="B883" s="10" t="s">
        <v>87</v>
      </c>
      <c r="C883" s="221" t="s">
        <v>811</v>
      </c>
      <c r="D883" s="206">
        <v>105</v>
      </c>
      <c r="E883" s="206">
        <v>4</v>
      </c>
      <c r="F883" s="206">
        <v>4</v>
      </c>
      <c r="G883" s="206"/>
      <c r="H883" s="179">
        <v>1.5</v>
      </c>
    </row>
    <row r="884" spans="1:8" ht="14.25" customHeight="1">
      <c r="A884" s="282">
        <v>27</v>
      </c>
      <c r="B884" s="2" t="s">
        <v>66</v>
      </c>
      <c r="C884" s="251"/>
      <c r="D884" s="112">
        <f>SUM(D885:D891)</f>
        <v>1270</v>
      </c>
      <c r="E884" s="112">
        <f>SUM(E885:E891)</f>
        <v>826</v>
      </c>
      <c r="F884" s="112">
        <f>SUM(F885:F891)</f>
        <v>826</v>
      </c>
      <c r="G884" s="112">
        <f>SUM(G885:G891)</f>
        <v>0</v>
      </c>
      <c r="H884" s="154"/>
    </row>
    <row r="885" spans="1:8" ht="14.25" customHeight="1">
      <c r="A885" s="285"/>
      <c r="B885" s="5" t="s">
        <v>141</v>
      </c>
      <c r="C885" s="63" t="s">
        <v>422</v>
      </c>
      <c r="D885" s="136">
        <v>200</v>
      </c>
      <c r="E885" s="136">
        <v>22</v>
      </c>
      <c r="F885" s="136">
        <v>22</v>
      </c>
      <c r="G885" s="136"/>
      <c r="H885" s="184">
        <v>2.2</v>
      </c>
    </row>
    <row r="886" spans="1:8" ht="14.25" customHeight="1">
      <c r="A886" s="285"/>
      <c r="B886" s="5" t="s">
        <v>158</v>
      </c>
      <c r="C886" s="63" t="s">
        <v>436</v>
      </c>
      <c r="D886" s="136">
        <v>180</v>
      </c>
      <c r="E886" s="136">
        <v>145</v>
      </c>
      <c r="F886" s="136">
        <v>145</v>
      </c>
      <c r="G886" s="136">
        <v>0</v>
      </c>
      <c r="H886" s="184">
        <v>2</v>
      </c>
    </row>
    <row r="887" spans="1:8" ht="14.25" customHeight="1">
      <c r="A887" s="285"/>
      <c r="B887" s="5"/>
      <c r="C887" s="63" t="s">
        <v>415</v>
      </c>
      <c r="D887" s="136">
        <v>210</v>
      </c>
      <c r="E887" s="136">
        <v>58</v>
      </c>
      <c r="F887" s="136">
        <v>58</v>
      </c>
      <c r="G887" s="136">
        <v>0</v>
      </c>
      <c r="H887" s="184">
        <v>2</v>
      </c>
    </row>
    <row r="888" spans="1:8" ht="14.25" customHeight="1">
      <c r="A888" s="285"/>
      <c r="B888" s="5" t="s">
        <v>187</v>
      </c>
      <c r="C888" s="63" t="s">
        <v>462</v>
      </c>
      <c r="D888" s="136">
        <v>300</v>
      </c>
      <c r="E888" s="136">
        <v>280</v>
      </c>
      <c r="F888" s="136">
        <v>280</v>
      </c>
      <c r="G888" s="136">
        <v>0</v>
      </c>
      <c r="H888" s="184" t="s">
        <v>748</v>
      </c>
    </row>
    <row r="889" spans="1:8" ht="14.25" customHeight="1">
      <c r="A889" s="285"/>
      <c r="B889" s="5"/>
      <c r="C889" s="63" t="s">
        <v>415</v>
      </c>
      <c r="D889" s="136">
        <v>250</v>
      </c>
      <c r="E889" s="136">
        <v>234</v>
      </c>
      <c r="F889" s="136">
        <v>234</v>
      </c>
      <c r="G889" s="136">
        <v>0</v>
      </c>
      <c r="H889" s="184">
        <v>2.9</v>
      </c>
    </row>
    <row r="890" spans="1:8" ht="14.25" customHeight="1">
      <c r="A890" s="285"/>
      <c r="B890" s="5" t="s">
        <v>87</v>
      </c>
      <c r="C890" s="63" t="s">
        <v>843</v>
      </c>
      <c r="D890" s="204">
        <v>120</v>
      </c>
      <c r="E890" s="204">
        <v>82</v>
      </c>
      <c r="F890" s="204">
        <v>82</v>
      </c>
      <c r="G890" s="204"/>
      <c r="H890" s="205">
        <v>2.5</v>
      </c>
    </row>
    <row r="891" spans="1:8" ht="14.25" customHeight="1">
      <c r="A891" s="286"/>
      <c r="B891" s="6"/>
      <c r="C891" s="102" t="s">
        <v>847</v>
      </c>
      <c r="D891" s="131">
        <v>10</v>
      </c>
      <c r="E891" s="131">
        <v>5</v>
      </c>
      <c r="F891" s="131">
        <v>5</v>
      </c>
      <c r="G891" s="131"/>
      <c r="H891" s="178">
        <v>1.7</v>
      </c>
    </row>
    <row r="892" spans="1:8" ht="14.25" customHeight="1">
      <c r="A892" s="295">
        <v>28</v>
      </c>
      <c r="B892" s="14" t="s">
        <v>270</v>
      </c>
      <c r="C892" s="21"/>
      <c r="D892" s="124">
        <f>SUM(D893)</f>
        <v>30</v>
      </c>
      <c r="E892" s="124">
        <f>SUM(E893)</f>
        <v>16</v>
      </c>
      <c r="F892" s="124">
        <f>SUM(F893)</f>
        <v>16</v>
      </c>
      <c r="G892" s="124">
        <f>SUM(G893)</f>
        <v>0</v>
      </c>
      <c r="H892" s="170"/>
    </row>
    <row r="893" spans="1:8" ht="14.25" customHeight="1">
      <c r="A893" s="290"/>
      <c r="B893" s="10" t="s">
        <v>87</v>
      </c>
      <c r="C893" s="221" t="s">
        <v>820</v>
      </c>
      <c r="D893" s="206">
        <v>30</v>
      </c>
      <c r="E893" s="206">
        <v>16</v>
      </c>
      <c r="F893" s="206">
        <v>16</v>
      </c>
      <c r="G893" s="206"/>
      <c r="H893" s="179">
        <v>0.9</v>
      </c>
    </row>
    <row r="894" spans="1:8" ht="14.25" customHeight="1">
      <c r="A894" s="282">
        <v>29</v>
      </c>
      <c r="B894" s="2" t="s">
        <v>469</v>
      </c>
      <c r="C894" s="251"/>
      <c r="D894" s="112">
        <f>SUM(D895:D897)</f>
        <v>93</v>
      </c>
      <c r="E894" s="112">
        <f>SUM(E895:E897)</f>
        <v>71</v>
      </c>
      <c r="F894" s="112">
        <f>SUM(F895:F897)</f>
        <v>71</v>
      </c>
      <c r="G894" s="112">
        <f>SUM(G895:G897)</f>
        <v>0</v>
      </c>
      <c r="H894" s="154"/>
    </row>
    <row r="895" spans="1:8" ht="14.25" customHeight="1">
      <c r="A895" s="285"/>
      <c r="B895" s="5" t="s">
        <v>158</v>
      </c>
      <c r="C895" s="63" t="s">
        <v>568</v>
      </c>
      <c r="D895" s="204">
        <v>68</v>
      </c>
      <c r="E895" s="204">
        <v>68</v>
      </c>
      <c r="F895" s="204">
        <v>68</v>
      </c>
      <c r="G895" s="204">
        <v>0</v>
      </c>
      <c r="H895" s="205">
        <v>0.4</v>
      </c>
    </row>
    <row r="896" spans="1:8" ht="14.25" customHeight="1">
      <c r="A896" s="285"/>
      <c r="B896" s="5" t="s">
        <v>187</v>
      </c>
      <c r="C896" s="63" t="s">
        <v>434</v>
      </c>
      <c r="D896" s="204">
        <v>4</v>
      </c>
      <c r="E896" s="204">
        <v>1</v>
      </c>
      <c r="F896" s="204">
        <v>1</v>
      </c>
      <c r="G896" s="204">
        <v>0</v>
      </c>
      <c r="H896" s="205">
        <v>3</v>
      </c>
    </row>
    <row r="897" spans="1:8" ht="14.25" customHeight="1">
      <c r="A897" s="285"/>
      <c r="B897" s="5" t="s">
        <v>87</v>
      </c>
      <c r="C897" s="63" t="s">
        <v>834</v>
      </c>
      <c r="D897" s="204">
        <v>21</v>
      </c>
      <c r="E897" s="204">
        <v>2</v>
      </c>
      <c r="F897" s="204">
        <v>2</v>
      </c>
      <c r="G897" s="204"/>
      <c r="H897" s="205">
        <v>1.5</v>
      </c>
    </row>
    <row r="898" spans="1:8" ht="14.25" customHeight="1">
      <c r="A898" s="282">
        <v>30</v>
      </c>
      <c r="B898" s="2" t="s">
        <v>273</v>
      </c>
      <c r="C898" s="38"/>
      <c r="D898" s="118">
        <f>SUM(D899:D900)</f>
        <v>1076</v>
      </c>
      <c r="E898" s="118">
        <f>SUM(E899:E900)</f>
        <v>1026</v>
      </c>
      <c r="F898" s="118">
        <f>SUM(F899:F900)</f>
        <v>1026</v>
      </c>
      <c r="G898" s="118">
        <f>SUM(G899:G900)</f>
        <v>0</v>
      </c>
      <c r="H898" s="167"/>
    </row>
    <row r="899" spans="1:8" ht="14.25" customHeight="1">
      <c r="A899" s="288"/>
      <c r="B899" s="53" t="s">
        <v>196</v>
      </c>
      <c r="C899" s="21" t="s">
        <v>428</v>
      </c>
      <c r="D899" s="130">
        <v>1000</v>
      </c>
      <c r="E899" s="130">
        <v>950</v>
      </c>
      <c r="F899" s="130">
        <v>950</v>
      </c>
      <c r="G899" s="130">
        <v>0</v>
      </c>
      <c r="H899" s="170">
        <v>1.5</v>
      </c>
    </row>
    <row r="900" spans="1:8" ht="14.25" customHeight="1">
      <c r="A900" s="286"/>
      <c r="B900" s="6"/>
      <c r="C900" s="102" t="s">
        <v>605</v>
      </c>
      <c r="D900" s="131">
        <v>76</v>
      </c>
      <c r="E900" s="131">
        <v>76</v>
      </c>
      <c r="F900" s="131">
        <v>76</v>
      </c>
      <c r="G900" s="131">
        <v>0</v>
      </c>
      <c r="H900" s="178">
        <v>4</v>
      </c>
    </row>
    <row r="901" spans="1:8" ht="14.25" customHeight="1">
      <c r="A901" s="282">
        <v>31</v>
      </c>
      <c r="B901" s="2" t="s">
        <v>372</v>
      </c>
      <c r="C901" s="251"/>
      <c r="D901" s="112">
        <f>SUM(D902)</f>
        <v>40</v>
      </c>
      <c r="E901" s="112">
        <f>SUM(E902)</f>
        <v>38</v>
      </c>
      <c r="F901" s="112">
        <f>SUM(F902)</f>
        <v>38</v>
      </c>
      <c r="G901" s="112">
        <f>SUM(G902)</f>
        <v>0</v>
      </c>
      <c r="H901" s="154"/>
    </row>
    <row r="902" spans="1:8" ht="14.25" customHeight="1">
      <c r="A902" s="286"/>
      <c r="B902" s="6" t="s">
        <v>87</v>
      </c>
      <c r="C902" s="102" t="s">
        <v>811</v>
      </c>
      <c r="D902" s="131">
        <v>40</v>
      </c>
      <c r="E902" s="131">
        <v>38</v>
      </c>
      <c r="F902" s="131">
        <v>38</v>
      </c>
      <c r="G902" s="131"/>
      <c r="H902" s="178">
        <v>1</v>
      </c>
    </row>
    <row r="903" spans="1:8" ht="14.25" customHeight="1">
      <c r="A903" s="282">
        <v>32</v>
      </c>
      <c r="B903" s="2" t="s">
        <v>105</v>
      </c>
      <c r="C903" s="251"/>
      <c r="D903" s="112">
        <f>SUM(D904:D909)</f>
        <v>749</v>
      </c>
      <c r="E903" s="112">
        <f>SUM(E904:E909)</f>
        <v>502</v>
      </c>
      <c r="F903" s="112">
        <f>SUM(F904:F909)</f>
        <v>287</v>
      </c>
      <c r="G903" s="112">
        <f>SUM(G904:G909)</f>
        <v>0</v>
      </c>
      <c r="H903" s="154"/>
    </row>
    <row r="904" spans="1:8" ht="14.25" customHeight="1">
      <c r="A904" s="285"/>
      <c r="B904" s="5" t="s">
        <v>196</v>
      </c>
      <c r="C904" s="63" t="s">
        <v>396</v>
      </c>
      <c r="D904" s="204">
        <v>3</v>
      </c>
      <c r="E904" s="204">
        <v>3</v>
      </c>
      <c r="F904" s="204">
        <v>0</v>
      </c>
      <c r="G904" s="204">
        <v>0</v>
      </c>
      <c r="H904" s="205">
        <v>1.5</v>
      </c>
    </row>
    <row r="905" spans="1:8" ht="14.25" customHeight="1">
      <c r="A905" s="285"/>
      <c r="B905" s="5"/>
      <c r="C905" s="63" t="s">
        <v>415</v>
      </c>
      <c r="D905" s="204">
        <v>190</v>
      </c>
      <c r="E905" s="204">
        <v>40</v>
      </c>
      <c r="F905" s="204">
        <v>40</v>
      </c>
      <c r="G905" s="204">
        <v>0</v>
      </c>
      <c r="H905" s="205">
        <v>2</v>
      </c>
    </row>
    <row r="906" spans="1:8" ht="14.25" customHeight="1">
      <c r="A906" s="285"/>
      <c r="B906" s="5"/>
      <c r="C906" s="63" t="s">
        <v>418</v>
      </c>
      <c r="D906" s="204">
        <v>59</v>
      </c>
      <c r="E906" s="204">
        <v>59</v>
      </c>
      <c r="F906" s="204">
        <v>0</v>
      </c>
      <c r="G906" s="204">
        <v>0</v>
      </c>
      <c r="H906" s="205">
        <v>2</v>
      </c>
    </row>
    <row r="907" spans="1:8" ht="14.25" customHeight="1">
      <c r="A907" s="285"/>
      <c r="B907" s="5"/>
      <c r="C907" s="63" t="s">
        <v>411</v>
      </c>
      <c r="D907" s="204">
        <v>153</v>
      </c>
      <c r="E907" s="204">
        <v>153</v>
      </c>
      <c r="F907" s="204">
        <v>0</v>
      </c>
      <c r="G907" s="204">
        <v>0</v>
      </c>
      <c r="H907" s="205">
        <v>3</v>
      </c>
    </row>
    <row r="908" spans="1:8" ht="14.25" customHeight="1">
      <c r="A908" s="285"/>
      <c r="B908" s="5"/>
      <c r="C908" s="63" t="s">
        <v>539</v>
      </c>
      <c r="D908" s="204">
        <v>189</v>
      </c>
      <c r="E908" s="204">
        <v>99</v>
      </c>
      <c r="F908" s="204">
        <v>99</v>
      </c>
      <c r="G908" s="204">
        <v>0</v>
      </c>
      <c r="H908" s="205">
        <v>3</v>
      </c>
    </row>
    <row r="909" spans="1:8" ht="14.25" customHeight="1">
      <c r="A909" s="285"/>
      <c r="B909" s="5" t="s">
        <v>87</v>
      </c>
      <c r="C909" s="63" t="s">
        <v>814</v>
      </c>
      <c r="D909" s="204">
        <v>155</v>
      </c>
      <c r="E909" s="204">
        <v>148</v>
      </c>
      <c r="F909" s="204">
        <v>148</v>
      </c>
      <c r="G909" s="204"/>
      <c r="H909" s="205">
        <v>2.5</v>
      </c>
    </row>
    <row r="910" spans="1:8" ht="14.25" customHeight="1">
      <c r="A910" s="282">
        <v>33</v>
      </c>
      <c r="B910" s="2" t="s">
        <v>197</v>
      </c>
      <c r="C910" s="251"/>
      <c r="D910" s="119">
        <f>SUM(D911:D914)</f>
        <v>1352</v>
      </c>
      <c r="E910" s="119">
        <f>SUM(E911:E914)</f>
        <v>947</v>
      </c>
      <c r="F910" s="119">
        <f>SUM(F911:F914)</f>
        <v>207</v>
      </c>
      <c r="G910" s="119">
        <f>SUM(G911:G914)</f>
        <v>740</v>
      </c>
      <c r="H910" s="165"/>
    </row>
    <row r="911" spans="1:8" ht="14.25" customHeight="1">
      <c r="A911" s="285"/>
      <c r="B911" s="5" t="s">
        <v>196</v>
      </c>
      <c r="C911" s="63" t="s">
        <v>431</v>
      </c>
      <c r="D911" s="204">
        <v>220</v>
      </c>
      <c r="E911" s="204">
        <v>77</v>
      </c>
      <c r="F911" s="204">
        <v>77</v>
      </c>
      <c r="G911" s="204">
        <v>0</v>
      </c>
      <c r="H911" s="205">
        <v>1</v>
      </c>
    </row>
    <row r="912" spans="1:8" ht="14.25" customHeight="1">
      <c r="A912" s="285"/>
      <c r="B912" s="5"/>
      <c r="C912" s="63" t="s">
        <v>411</v>
      </c>
      <c r="D912" s="204">
        <v>108</v>
      </c>
      <c r="E912" s="204">
        <v>77</v>
      </c>
      <c r="F912" s="204">
        <v>35</v>
      </c>
      <c r="G912" s="204">
        <v>42</v>
      </c>
      <c r="H912" s="205">
        <v>2</v>
      </c>
    </row>
    <row r="913" spans="1:8" ht="14.25" customHeight="1">
      <c r="A913" s="285"/>
      <c r="B913" s="5"/>
      <c r="C913" s="63" t="s">
        <v>434</v>
      </c>
      <c r="D913" s="204">
        <v>900</v>
      </c>
      <c r="E913" s="204">
        <v>698</v>
      </c>
      <c r="F913" s="204">
        <v>0</v>
      </c>
      <c r="G913" s="204">
        <v>698</v>
      </c>
      <c r="H913" s="205">
        <v>2</v>
      </c>
    </row>
    <row r="914" spans="1:8" ht="14.25" customHeight="1">
      <c r="A914" s="286"/>
      <c r="B914" s="6" t="s">
        <v>87</v>
      </c>
      <c r="C914" s="102" t="s">
        <v>814</v>
      </c>
      <c r="D914" s="131">
        <v>124</v>
      </c>
      <c r="E914" s="131">
        <v>95</v>
      </c>
      <c r="F914" s="131">
        <v>95</v>
      </c>
      <c r="G914" s="131"/>
      <c r="H914" s="178">
        <v>2.5</v>
      </c>
    </row>
    <row r="915" spans="1:8" ht="14.25" customHeight="1">
      <c r="A915" s="287">
        <v>34</v>
      </c>
      <c r="B915" s="4" t="s">
        <v>49</v>
      </c>
      <c r="C915" s="254"/>
      <c r="D915" s="126">
        <f>SUM(D916:D956)</f>
        <v>12974</v>
      </c>
      <c r="E915" s="126">
        <f>SUM(E916:E956)</f>
        <v>6674</v>
      </c>
      <c r="F915" s="126">
        <f>SUM(F916:F956)</f>
        <v>2086</v>
      </c>
      <c r="G915" s="126">
        <f>SUM(G916:G956)</f>
        <v>1783</v>
      </c>
      <c r="H915" s="172"/>
    </row>
    <row r="916" spans="1:8" ht="14.25" customHeight="1">
      <c r="A916" s="285"/>
      <c r="B916" s="5" t="s">
        <v>141</v>
      </c>
      <c r="C916" s="63" t="s">
        <v>394</v>
      </c>
      <c r="D916" s="204">
        <v>317</v>
      </c>
      <c r="E916" s="204">
        <v>190</v>
      </c>
      <c r="F916" s="204">
        <v>88</v>
      </c>
      <c r="G916" s="204">
        <v>102</v>
      </c>
      <c r="H916" s="205">
        <v>3.3</v>
      </c>
    </row>
    <row r="917" spans="1:8" ht="14.25" customHeight="1">
      <c r="A917" s="285"/>
      <c r="B917" s="5"/>
      <c r="C917" s="63" t="s">
        <v>462</v>
      </c>
      <c r="D917" s="204">
        <v>45</v>
      </c>
      <c r="E917" s="204">
        <v>2</v>
      </c>
      <c r="F917" s="204">
        <v>2</v>
      </c>
      <c r="G917" s="204"/>
      <c r="H917" s="205">
        <v>2.5</v>
      </c>
    </row>
    <row r="918" spans="1:8" ht="14.25" customHeight="1">
      <c r="A918" s="285"/>
      <c r="B918" s="5"/>
      <c r="C918" s="63" t="s">
        <v>415</v>
      </c>
      <c r="D918" s="204">
        <v>8</v>
      </c>
      <c r="E918" s="204">
        <v>6</v>
      </c>
      <c r="F918" s="204"/>
      <c r="G918" s="204"/>
      <c r="H918" s="205">
        <v>1.5</v>
      </c>
    </row>
    <row r="919" spans="1:8" ht="14.25" customHeight="1">
      <c r="A919" s="285"/>
      <c r="B919" s="5"/>
      <c r="C919" s="63" t="s">
        <v>406</v>
      </c>
      <c r="D919" s="204">
        <v>200</v>
      </c>
      <c r="E919" s="204">
        <v>136</v>
      </c>
      <c r="F919" s="204">
        <v>136</v>
      </c>
      <c r="G919" s="204"/>
      <c r="H919" s="205">
        <v>3</v>
      </c>
    </row>
    <row r="920" spans="1:8" ht="14.25" customHeight="1">
      <c r="A920" s="285"/>
      <c r="B920" s="5"/>
      <c r="C920" s="63" t="s">
        <v>415</v>
      </c>
      <c r="D920" s="204">
        <v>200</v>
      </c>
      <c r="E920" s="204">
        <v>149</v>
      </c>
      <c r="F920" s="204">
        <v>149</v>
      </c>
      <c r="G920" s="204"/>
      <c r="H920" s="205">
        <v>2.6</v>
      </c>
    </row>
    <row r="921" spans="1:8" ht="14.25" customHeight="1">
      <c r="A921" s="285"/>
      <c r="B921" s="5"/>
      <c r="C921" s="63" t="s">
        <v>412</v>
      </c>
      <c r="D921" s="204">
        <v>120</v>
      </c>
      <c r="E921" s="204">
        <v>48</v>
      </c>
      <c r="F921" s="204">
        <v>48</v>
      </c>
      <c r="G921" s="204"/>
      <c r="H921" s="205" t="s">
        <v>437</v>
      </c>
    </row>
    <row r="922" spans="1:8" ht="14.25" customHeight="1">
      <c r="A922" s="285"/>
      <c r="B922" s="5"/>
      <c r="C922" s="63" t="s">
        <v>428</v>
      </c>
      <c r="D922" s="204">
        <v>20</v>
      </c>
      <c r="E922" s="204">
        <v>10</v>
      </c>
      <c r="F922" s="204">
        <v>10</v>
      </c>
      <c r="G922" s="204"/>
      <c r="H922" s="205">
        <v>0.1</v>
      </c>
    </row>
    <row r="923" spans="1:8" ht="14.25" customHeight="1">
      <c r="A923" s="285"/>
      <c r="B923" s="5" t="s">
        <v>151</v>
      </c>
      <c r="C923" s="63" t="s">
        <v>456</v>
      </c>
      <c r="D923" s="204">
        <v>14</v>
      </c>
      <c r="E923" s="204">
        <v>14</v>
      </c>
      <c r="F923" s="204"/>
      <c r="G923" s="204"/>
      <c r="H923" s="205">
        <v>0.3</v>
      </c>
    </row>
    <row r="924" spans="1:8" ht="14.25" customHeight="1">
      <c r="A924" s="285"/>
      <c r="B924" s="5"/>
      <c r="C924" s="63" t="s">
        <v>518</v>
      </c>
      <c r="D924" s="204">
        <v>55</v>
      </c>
      <c r="E924" s="204">
        <v>55</v>
      </c>
      <c r="F924" s="204"/>
      <c r="G924" s="204"/>
      <c r="H924" s="205">
        <v>2.4</v>
      </c>
    </row>
    <row r="925" spans="1:8" ht="14.25" customHeight="1">
      <c r="A925" s="303"/>
      <c r="B925" s="5" t="s">
        <v>158</v>
      </c>
      <c r="C925" s="63" t="s">
        <v>408</v>
      </c>
      <c r="D925" s="204">
        <v>0</v>
      </c>
      <c r="E925" s="204">
        <v>0</v>
      </c>
      <c r="F925" s="204">
        <v>0</v>
      </c>
      <c r="G925" s="204">
        <v>0</v>
      </c>
      <c r="H925" s="205">
        <v>2</v>
      </c>
    </row>
    <row r="926" spans="1:8" ht="14.25" customHeight="1">
      <c r="A926" s="303"/>
      <c r="B926" s="5"/>
      <c r="C926" s="63" t="s">
        <v>518</v>
      </c>
      <c r="D926" s="204">
        <v>34</v>
      </c>
      <c r="E926" s="204">
        <v>34</v>
      </c>
      <c r="F926" s="204">
        <v>34</v>
      </c>
      <c r="G926" s="204">
        <v>0</v>
      </c>
      <c r="H926" s="205" t="s">
        <v>593</v>
      </c>
    </row>
    <row r="927" spans="1:8" ht="14.25" customHeight="1">
      <c r="A927" s="303"/>
      <c r="B927" s="5"/>
      <c r="C927" s="63" t="s">
        <v>409</v>
      </c>
      <c r="D927" s="204">
        <v>22</v>
      </c>
      <c r="E927" s="204">
        <v>21</v>
      </c>
      <c r="F927" s="204">
        <v>21</v>
      </c>
      <c r="G927" s="204">
        <v>0</v>
      </c>
      <c r="H927" s="205">
        <v>2.5</v>
      </c>
    </row>
    <row r="928" spans="1:8" ht="14.25" customHeight="1">
      <c r="A928" s="303"/>
      <c r="B928" s="5"/>
      <c r="C928" s="63" t="s">
        <v>451</v>
      </c>
      <c r="D928" s="204">
        <v>0</v>
      </c>
      <c r="E928" s="204">
        <v>0</v>
      </c>
      <c r="F928" s="204">
        <v>0</v>
      </c>
      <c r="G928" s="204">
        <v>0</v>
      </c>
      <c r="H928" s="205">
        <v>2</v>
      </c>
    </row>
    <row r="929" spans="1:8" ht="14.25" customHeight="1">
      <c r="A929" s="303"/>
      <c r="B929" s="5" t="s">
        <v>196</v>
      </c>
      <c r="C929" s="63" t="s">
        <v>456</v>
      </c>
      <c r="D929" s="204">
        <v>150</v>
      </c>
      <c r="E929" s="204">
        <v>105</v>
      </c>
      <c r="F929" s="204">
        <v>105</v>
      </c>
      <c r="G929" s="204">
        <v>0</v>
      </c>
      <c r="H929" s="205">
        <v>0.5</v>
      </c>
    </row>
    <row r="930" spans="1:8" ht="14.25" customHeight="1">
      <c r="A930" s="303"/>
      <c r="B930" s="5"/>
      <c r="C930" s="63" t="s">
        <v>436</v>
      </c>
      <c r="D930" s="204">
        <v>820</v>
      </c>
      <c r="E930" s="204">
        <v>614</v>
      </c>
      <c r="F930" s="204">
        <v>194</v>
      </c>
      <c r="G930" s="204">
        <v>0</v>
      </c>
      <c r="H930" s="205">
        <v>2</v>
      </c>
    </row>
    <row r="931" spans="1:8" ht="14.25" customHeight="1">
      <c r="A931" s="303"/>
      <c r="B931" s="5"/>
      <c r="C931" s="63" t="s">
        <v>462</v>
      </c>
      <c r="D931" s="204">
        <v>1100</v>
      </c>
      <c r="E931" s="204">
        <v>910</v>
      </c>
      <c r="F931" s="204">
        <v>0</v>
      </c>
      <c r="G931" s="204">
        <v>0</v>
      </c>
      <c r="H931" s="205">
        <v>2</v>
      </c>
    </row>
    <row r="932" spans="1:8" ht="14.25" customHeight="1">
      <c r="A932" s="303"/>
      <c r="B932" s="5"/>
      <c r="C932" s="63" t="s">
        <v>518</v>
      </c>
      <c r="D932" s="204">
        <v>280</v>
      </c>
      <c r="E932" s="204">
        <v>62</v>
      </c>
      <c r="F932" s="204">
        <v>62</v>
      </c>
      <c r="G932" s="204">
        <v>0</v>
      </c>
      <c r="H932" s="205">
        <v>2</v>
      </c>
    </row>
    <row r="933" spans="1:8" ht="14.25" customHeight="1">
      <c r="A933" s="303"/>
      <c r="B933" s="5"/>
      <c r="C933" s="63" t="s">
        <v>535</v>
      </c>
      <c r="D933" s="204">
        <v>350</v>
      </c>
      <c r="E933" s="204">
        <v>161</v>
      </c>
      <c r="F933" s="204">
        <v>0</v>
      </c>
      <c r="G933" s="204">
        <v>0</v>
      </c>
      <c r="H933" s="205">
        <v>3</v>
      </c>
    </row>
    <row r="934" spans="1:8" ht="14.25" customHeight="1">
      <c r="A934" s="303"/>
      <c r="B934" s="5"/>
      <c r="C934" s="63" t="s">
        <v>592</v>
      </c>
      <c r="D934" s="204">
        <v>783</v>
      </c>
      <c r="E934" s="204">
        <v>248</v>
      </c>
      <c r="F934" s="204">
        <v>64</v>
      </c>
      <c r="G934" s="204">
        <v>27</v>
      </c>
      <c r="H934" s="205">
        <v>3</v>
      </c>
    </row>
    <row r="935" spans="1:8" ht="14.25" customHeight="1">
      <c r="A935" s="303"/>
      <c r="B935" s="5"/>
      <c r="C935" s="63" t="s">
        <v>399</v>
      </c>
      <c r="D935" s="204">
        <v>900</v>
      </c>
      <c r="E935" s="204">
        <v>519</v>
      </c>
      <c r="F935" s="204">
        <v>0</v>
      </c>
      <c r="G935" s="204">
        <v>0</v>
      </c>
      <c r="H935" s="205">
        <v>1.2</v>
      </c>
    </row>
    <row r="936" spans="1:8" ht="14.25" customHeight="1">
      <c r="A936" s="303"/>
      <c r="B936" s="5"/>
      <c r="C936" s="63" t="s">
        <v>415</v>
      </c>
      <c r="D936" s="204">
        <v>101</v>
      </c>
      <c r="E936" s="204">
        <v>95</v>
      </c>
      <c r="F936" s="204">
        <v>0</v>
      </c>
      <c r="G936" s="204">
        <v>3</v>
      </c>
      <c r="H936" s="205">
        <v>1.5</v>
      </c>
    </row>
    <row r="937" spans="1:8" ht="14.25" customHeight="1">
      <c r="A937" s="303"/>
      <c r="B937" s="5"/>
      <c r="C937" s="63" t="s">
        <v>605</v>
      </c>
      <c r="D937" s="204">
        <v>128</v>
      </c>
      <c r="E937" s="204">
        <v>128</v>
      </c>
      <c r="F937" s="204">
        <v>128</v>
      </c>
      <c r="G937" s="204">
        <v>0</v>
      </c>
      <c r="H937" s="205">
        <v>2.5</v>
      </c>
    </row>
    <row r="938" spans="1:8" ht="14.25" customHeight="1">
      <c r="A938" s="303"/>
      <c r="B938" s="5"/>
      <c r="C938" s="63" t="s">
        <v>418</v>
      </c>
      <c r="D938" s="204">
        <v>340</v>
      </c>
      <c r="E938" s="204">
        <v>340</v>
      </c>
      <c r="F938" s="204">
        <v>0</v>
      </c>
      <c r="G938" s="204">
        <v>0</v>
      </c>
      <c r="H938" s="205">
        <v>4</v>
      </c>
    </row>
    <row r="939" spans="1:8" ht="14.25" customHeight="1">
      <c r="A939" s="303"/>
      <c r="B939" s="5"/>
      <c r="C939" s="63" t="s">
        <v>431</v>
      </c>
      <c r="D939" s="204">
        <v>86</v>
      </c>
      <c r="E939" s="204">
        <v>1</v>
      </c>
      <c r="F939" s="204">
        <v>1</v>
      </c>
      <c r="G939" s="204">
        <v>0</v>
      </c>
      <c r="H939" s="205">
        <v>4</v>
      </c>
    </row>
    <row r="940" spans="1:8" ht="14.25" customHeight="1">
      <c r="A940" s="303"/>
      <c r="B940" s="5"/>
      <c r="C940" s="63" t="s">
        <v>527</v>
      </c>
      <c r="D940" s="204">
        <v>134</v>
      </c>
      <c r="E940" s="204">
        <v>103</v>
      </c>
      <c r="F940" s="204">
        <v>0</v>
      </c>
      <c r="G940" s="204">
        <v>0</v>
      </c>
      <c r="H940" s="205">
        <v>4</v>
      </c>
    </row>
    <row r="941" spans="1:8" ht="14.25" customHeight="1">
      <c r="A941" s="303"/>
      <c r="B941" s="5" t="s">
        <v>187</v>
      </c>
      <c r="C941" s="63" t="s">
        <v>428</v>
      </c>
      <c r="D941" s="204">
        <v>24</v>
      </c>
      <c r="E941" s="204">
        <v>24</v>
      </c>
      <c r="F941" s="204">
        <v>24</v>
      </c>
      <c r="G941" s="204">
        <v>0</v>
      </c>
      <c r="H941" s="205">
        <v>0.6</v>
      </c>
    </row>
    <row r="942" spans="1:8" ht="14.25" customHeight="1">
      <c r="A942" s="303"/>
      <c r="B942" s="72"/>
      <c r="C942" s="63" t="s">
        <v>571</v>
      </c>
      <c r="D942" s="204" t="s">
        <v>752</v>
      </c>
      <c r="E942" s="204" t="s">
        <v>293</v>
      </c>
      <c r="F942" s="204" t="s">
        <v>293</v>
      </c>
      <c r="G942" s="204" t="s">
        <v>753</v>
      </c>
      <c r="H942" s="205">
        <v>1</v>
      </c>
    </row>
    <row r="943" spans="1:8" ht="14.25" customHeight="1">
      <c r="A943" s="303"/>
      <c r="B943" s="5"/>
      <c r="C943" s="63" t="s">
        <v>436</v>
      </c>
      <c r="D943" s="204">
        <v>100</v>
      </c>
      <c r="E943" s="204">
        <v>3</v>
      </c>
      <c r="F943" s="204">
        <v>3</v>
      </c>
      <c r="G943" s="204">
        <v>0</v>
      </c>
      <c r="H943" s="205">
        <v>6</v>
      </c>
    </row>
    <row r="944" spans="1:8" ht="14.25" customHeight="1">
      <c r="A944" s="303"/>
      <c r="B944" s="5"/>
      <c r="C944" s="63" t="s">
        <v>518</v>
      </c>
      <c r="D944" s="204">
        <v>160</v>
      </c>
      <c r="E944" s="204">
        <v>95</v>
      </c>
      <c r="F944" s="204">
        <v>95</v>
      </c>
      <c r="G944" s="204">
        <v>0</v>
      </c>
      <c r="H944" s="205" t="s">
        <v>730</v>
      </c>
    </row>
    <row r="945" spans="1:8" ht="14.25" customHeight="1">
      <c r="A945" s="303"/>
      <c r="B945" s="5"/>
      <c r="C945" s="63" t="s">
        <v>590</v>
      </c>
      <c r="D945" s="204">
        <v>300</v>
      </c>
      <c r="E945" s="204">
        <v>31</v>
      </c>
      <c r="F945" s="204">
        <v>31</v>
      </c>
      <c r="G945" s="204">
        <v>0</v>
      </c>
      <c r="H945" s="205">
        <v>7</v>
      </c>
    </row>
    <row r="946" spans="1:8" ht="14.25" customHeight="1">
      <c r="A946" s="303"/>
      <c r="B946" s="5"/>
      <c r="C946" s="63" t="s">
        <v>535</v>
      </c>
      <c r="D946" s="204">
        <v>400</v>
      </c>
      <c r="E946" s="204">
        <v>14</v>
      </c>
      <c r="F946" s="204">
        <v>14</v>
      </c>
      <c r="G946" s="204">
        <v>0</v>
      </c>
      <c r="H946" s="205">
        <v>7.5</v>
      </c>
    </row>
    <row r="947" spans="1:8" ht="14.25" customHeight="1">
      <c r="A947" s="303"/>
      <c r="B947" s="5"/>
      <c r="C947" s="63" t="s">
        <v>457</v>
      </c>
      <c r="D947" s="204">
        <v>18</v>
      </c>
      <c r="E947" s="204">
        <v>18</v>
      </c>
      <c r="F947" s="204">
        <v>18</v>
      </c>
      <c r="G947" s="204">
        <v>0</v>
      </c>
      <c r="H947" s="205">
        <v>0.8</v>
      </c>
    </row>
    <row r="948" spans="1:8" ht="14.25" customHeight="1">
      <c r="A948" s="303"/>
      <c r="B948" s="5"/>
      <c r="C948" s="63" t="s">
        <v>415</v>
      </c>
      <c r="D948" s="204">
        <v>100</v>
      </c>
      <c r="E948" s="204">
        <v>44</v>
      </c>
      <c r="F948" s="204">
        <v>44</v>
      </c>
      <c r="G948" s="204">
        <v>0</v>
      </c>
      <c r="H948" s="205" t="s">
        <v>717</v>
      </c>
    </row>
    <row r="949" spans="1:8" ht="14.25" customHeight="1">
      <c r="A949" s="303"/>
      <c r="B949" s="5"/>
      <c r="C949" s="63" t="s">
        <v>411</v>
      </c>
      <c r="D949" s="204">
        <v>200</v>
      </c>
      <c r="E949" s="204">
        <v>67</v>
      </c>
      <c r="F949" s="204">
        <v>39</v>
      </c>
      <c r="G949" s="204">
        <v>0</v>
      </c>
      <c r="H949" s="205" t="s">
        <v>730</v>
      </c>
    </row>
    <row r="950" spans="1:8" ht="14.25" customHeight="1">
      <c r="A950" s="285"/>
      <c r="B950" s="5" t="s">
        <v>87</v>
      </c>
      <c r="C950" s="63" t="s">
        <v>843</v>
      </c>
      <c r="D950" s="204">
        <v>670</v>
      </c>
      <c r="E950" s="136">
        <v>127</v>
      </c>
      <c r="F950" s="136">
        <v>127</v>
      </c>
      <c r="G950" s="204"/>
      <c r="H950" s="205">
        <v>2.5</v>
      </c>
    </row>
    <row r="951" spans="1:8" ht="14.25" customHeight="1">
      <c r="A951" s="285"/>
      <c r="B951" s="5"/>
      <c r="C951" s="63" t="s">
        <v>824</v>
      </c>
      <c r="D951" s="204">
        <v>1100</v>
      </c>
      <c r="E951" s="136">
        <v>795</v>
      </c>
      <c r="F951" s="136"/>
      <c r="G951" s="204">
        <v>795</v>
      </c>
      <c r="H951" s="205">
        <v>1.8</v>
      </c>
    </row>
    <row r="952" spans="1:8" ht="14.25" customHeight="1">
      <c r="A952" s="285"/>
      <c r="B952" s="5"/>
      <c r="C952" s="63" t="s">
        <v>824</v>
      </c>
      <c r="D952" s="204">
        <v>1260</v>
      </c>
      <c r="E952" s="136">
        <v>588</v>
      </c>
      <c r="F952" s="136">
        <v>588</v>
      </c>
      <c r="G952" s="204"/>
      <c r="H952" s="205">
        <v>2.7</v>
      </c>
    </row>
    <row r="953" spans="1:8" ht="14.25" customHeight="1">
      <c r="A953" s="285"/>
      <c r="B953" s="5"/>
      <c r="C953" s="63" t="s">
        <v>835</v>
      </c>
      <c r="D953" s="204">
        <v>185</v>
      </c>
      <c r="E953" s="136">
        <v>34</v>
      </c>
      <c r="F953" s="136">
        <v>34</v>
      </c>
      <c r="G953" s="204"/>
      <c r="H953" s="205">
        <v>2.5</v>
      </c>
    </row>
    <row r="954" spans="1:8" ht="14.25" customHeight="1">
      <c r="A954" s="285"/>
      <c r="B954" s="5"/>
      <c r="C954" s="63" t="s">
        <v>815</v>
      </c>
      <c r="D954" s="204">
        <v>2000</v>
      </c>
      <c r="E954" s="204">
        <v>856</v>
      </c>
      <c r="F954" s="204"/>
      <c r="G954" s="204">
        <v>856</v>
      </c>
      <c r="H954" s="205">
        <v>3</v>
      </c>
    </row>
    <row r="955" spans="1:8" ht="14.25" customHeight="1">
      <c r="A955" s="285"/>
      <c r="B955" s="5"/>
      <c r="C955" s="63" t="s">
        <v>844</v>
      </c>
      <c r="D955" s="204">
        <v>200</v>
      </c>
      <c r="E955" s="204">
        <v>8</v>
      </c>
      <c r="F955" s="204">
        <v>8</v>
      </c>
      <c r="G955" s="204"/>
      <c r="H955" s="205">
        <v>1.2</v>
      </c>
    </row>
    <row r="956" spans="1:8" ht="14.25" customHeight="1">
      <c r="A956" s="285"/>
      <c r="B956" s="5"/>
      <c r="C956" s="63" t="s">
        <v>836</v>
      </c>
      <c r="D956" s="204">
        <v>50</v>
      </c>
      <c r="E956" s="204">
        <v>19</v>
      </c>
      <c r="F956" s="204">
        <v>19</v>
      </c>
      <c r="G956" s="204"/>
      <c r="H956" s="205">
        <v>1.4</v>
      </c>
    </row>
    <row r="957" spans="1:8" ht="14.25" customHeight="1">
      <c r="A957" s="282">
        <v>35</v>
      </c>
      <c r="B957" s="2" t="s">
        <v>104</v>
      </c>
      <c r="C957" s="38"/>
      <c r="D957" s="118">
        <f>SUM(D958:D961)</f>
        <v>322</v>
      </c>
      <c r="E957" s="118">
        <f>SUM(E958:E961)</f>
        <v>114</v>
      </c>
      <c r="F957" s="118">
        <f>SUM(F958:F961)</f>
        <v>114</v>
      </c>
      <c r="G957" s="118">
        <f>SUM(G958:G961)</f>
        <v>0</v>
      </c>
      <c r="H957" s="167"/>
    </row>
    <row r="958" spans="1:8" ht="14.25" customHeight="1">
      <c r="A958" s="285"/>
      <c r="B958" s="5" t="s">
        <v>141</v>
      </c>
      <c r="C958" s="63" t="s">
        <v>404</v>
      </c>
      <c r="D958" s="204">
        <v>70</v>
      </c>
      <c r="E958" s="204">
        <v>40</v>
      </c>
      <c r="F958" s="204">
        <v>40</v>
      </c>
      <c r="G958" s="204"/>
      <c r="H958" s="205">
        <v>0.65</v>
      </c>
    </row>
    <row r="959" spans="1:8" ht="14.25" customHeight="1">
      <c r="A959" s="290"/>
      <c r="B959" s="10"/>
      <c r="C959" s="221" t="s">
        <v>436</v>
      </c>
      <c r="D959" s="206">
        <v>90</v>
      </c>
      <c r="E959" s="206">
        <v>31</v>
      </c>
      <c r="F959" s="206">
        <v>31</v>
      </c>
      <c r="G959" s="206"/>
      <c r="H959" s="179">
        <v>0.9</v>
      </c>
    </row>
    <row r="960" spans="1:8" ht="14.25" customHeight="1">
      <c r="A960" s="290"/>
      <c r="B960" s="10"/>
      <c r="C960" s="221" t="s">
        <v>505</v>
      </c>
      <c r="D960" s="206">
        <v>50</v>
      </c>
      <c r="E960" s="206">
        <v>38</v>
      </c>
      <c r="F960" s="206">
        <v>38</v>
      </c>
      <c r="G960" s="206"/>
      <c r="H960" s="179">
        <v>0.5</v>
      </c>
    </row>
    <row r="961" spans="1:8" ht="14.25" customHeight="1">
      <c r="A961" s="290"/>
      <c r="B961" s="5" t="s">
        <v>187</v>
      </c>
      <c r="C961" s="221" t="s">
        <v>404</v>
      </c>
      <c r="D961" s="206">
        <v>112</v>
      </c>
      <c r="E961" s="206">
        <v>5</v>
      </c>
      <c r="F961" s="206">
        <v>5</v>
      </c>
      <c r="G961" s="206">
        <v>0</v>
      </c>
      <c r="H961" s="179">
        <v>0</v>
      </c>
    </row>
    <row r="962" spans="1:8" ht="14.25" customHeight="1">
      <c r="A962" s="282">
        <v>36</v>
      </c>
      <c r="B962" s="2" t="s">
        <v>168</v>
      </c>
      <c r="C962" s="38"/>
      <c r="D962" s="118">
        <f>SUM(D963:D964)</f>
        <v>197</v>
      </c>
      <c r="E962" s="118">
        <f>SUM(E963:E964)</f>
        <v>173</v>
      </c>
      <c r="F962" s="118">
        <f>SUM(F963:F964)</f>
        <v>6</v>
      </c>
      <c r="G962" s="118">
        <f>SUM(G963:G964)</f>
        <v>0</v>
      </c>
      <c r="H962" s="167"/>
    </row>
    <row r="963" spans="1:8" ht="14.25" customHeight="1">
      <c r="A963" s="285"/>
      <c r="B963" s="5" t="s">
        <v>187</v>
      </c>
      <c r="C963" s="63" t="s">
        <v>734</v>
      </c>
      <c r="D963" s="204">
        <v>30</v>
      </c>
      <c r="E963" s="204">
        <v>6</v>
      </c>
      <c r="F963" s="204">
        <v>6</v>
      </c>
      <c r="G963" s="204">
        <v>0</v>
      </c>
      <c r="H963" s="205" t="s">
        <v>726</v>
      </c>
    </row>
    <row r="964" spans="1:8" ht="14.25" customHeight="1">
      <c r="A964" s="286"/>
      <c r="B964" s="34" t="s">
        <v>87</v>
      </c>
      <c r="C964" s="102" t="s">
        <v>858</v>
      </c>
      <c r="D964" s="131">
        <v>167</v>
      </c>
      <c r="E964" s="131">
        <v>167</v>
      </c>
      <c r="F964" s="131"/>
      <c r="G964" s="131"/>
      <c r="H964" s="178">
        <v>0.3</v>
      </c>
    </row>
    <row r="965" spans="1:8" ht="14.25" customHeight="1">
      <c r="A965" s="282">
        <v>37</v>
      </c>
      <c r="B965" s="36" t="s">
        <v>180</v>
      </c>
      <c r="C965" s="38"/>
      <c r="D965" s="118">
        <f>SUM(D966:D968)</f>
        <v>1400</v>
      </c>
      <c r="E965" s="118">
        <f>SUM(E966:E968)</f>
        <v>72</v>
      </c>
      <c r="F965" s="118">
        <f>SUM(F966:F968)</f>
        <v>72</v>
      </c>
      <c r="G965" s="118">
        <f>SUM(G966:G968)</f>
        <v>0</v>
      </c>
      <c r="H965" s="167"/>
    </row>
    <row r="966" spans="1:8" ht="14.25" customHeight="1">
      <c r="A966" s="288"/>
      <c r="B966" s="22" t="s">
        <v>187</v>
      </c>
      <c r="C966" s="21" t="s">
        <v>568</v>
      </c>
      <c r="D966" s="130">
        <v>80</v>
      </c>
      <c r="E966" s="130">
        <v>18</v>
      </c>
      <c r="F966" s="130">
        <v>18</v>
      </c>
      <c r="G966" s="130">
        <v>0</v>
      </c>
      <c r="H966" s="170">
        <v>0.3</v>
      </c>
    </row>
    <row r="967" spans="1:8" ht="14.25" customHeight="1">
      <c r="A967" s="297"/>
      <c r="B967" s="105"/>
      <c r="C967" s="63" t="s">
        <v>415</v>
      </c>
      <c r="D967" s="204">
        <v>950</v>
      </c>
      <c r="E967" s="204">
        <v>14</v>
      </c>
      <c r="F967" s="204">
        <v>14</v>
      </c>
      <c r="G967" s="204">
        <v>0</v>
      </c>
      <c r="H967" s="205">
        <v>1.6</v>
      </c>
    </row>
    <row r="968" spans="1:8" ht="14.25" customHeight="1">
      <c r="A968" s="286"/>
      <c r="B968" s="6"/>
      <c r="C968" s="102" t="s">
        <v>418</v>
      </c>
      <c r="D968" s="131">
        <v>370</v>
      </c>
      <c r="E968" s="131">
        <v>40</v>
      </c>
      <c r="F968" s="131">
        <v>40</v>
      </c>
      <c r="G968" s="131">
        <v>0</v>
      </c>
      <c r="H968" s="178">
        <v>1.4</v>
      </c>
    </row>
    <row r="969" spans="1:8" ht="30" customHeight="1">
      <c r="A969" s="282">
        <v>38</v>
      </c>
      <c r="B969" s="35" t="s">
        <v>275</v>
      </c>
      <c r="C969" s="38"/>
      <c r="D969" s="118">
        <f>SUM(D970:D970)</f>
        <v>50</v>
      </c>
      <c r="E969" s="118">
        <f>SUM(E970:E970)</f>
        <v>12</v>
      </c>
      <c r="F969" s="118">
        <f>SUM(F970:F970)</f>
        <v>12</v>
      </c>
      <c r="G969" s="118">
        <f>SUM(G970:G970)</f>
        <v>0</v>
      </c>
      <c r="H969" s="167"/>
    </row>
    <row r="970" spans="1:8" ht="12.75">
      <c r="A970" s="297"/>
      <c r="B970" s="241" t="s">
        <v>141</v>
      </c>
      <c r="C970" s="63" t="s">
        <v>434</v>
      </c>
      <c r="D970" s="204">
        <v>50</v>
      </c>
      <c r="E970" s="204">
        <v>12</v>
      </c>
      <c r="F970" s="204">
        <v>12</v>
      </c>
      <c r="G970" s="204"/>
      <c r="H970" s="205">
        <v>0.7</v>
      </c>
    </row>
    <row r="971" spans="1:8" ht="14.25" customHeight="1">
      <c r="A971" s="282">
        <v>39</v>
      </c>
      <c r="B971" s="2" t="s">
        <v>106</v>
      </c>
      <c r="C971" s="251"/>
      <c r="D971" s="112">
        <f>SUM(D972:D972)</f>
        <v>70</v>
      </c>
      <c r="E971" s="112">
        <f>SUM(E972:E972)</f>
        <v>24</v>
      </c>
      <c r="F971" s="112">
        <f>SUM(F972:F972)</f>
        <v>24</v>
      </c>
      <c r="G971" s="112">
        <f>SUM(G972:G972)</f>
        <v>0</v>
      </c>
      <c r="H971" s="154"/>
    </row>
    <row r="972" spans="1:8" ht="14.25" customHeight="1">
      <c r="A972" s="285"/>
      <c r="B972" s="5" t="s">
        <v>141</v>
      </c>
      <c r="C972" s="63" t="s">
        <v>403</v>
      </c>
      <c r="D972" s="204">
        <v>70</v>
      </c>
      <c r="E972" s="204">
        <v>24</v>
      </c>
      <c r="F972" s="204">
        <v>24</v>
      </c>
      <c r="G972" s="204"/>
      <c r="H972" s="205">
        <v>0.8</v>
      </c>
    </row>
    <row r="973" spans="1:8" ht="14.25" customHeight="1">
      <c r="A973" s="282">
        <v>40</v>
      </c>
      <c r="B973" s="2" t="s">
        <v>237</v>
      </c>
      <c r="C973" s="38"/>
      <c r="D973" s="118">
        <f>SUM(D974)</f>
        <v>215</v>
      </c>
      <c r="E973" s="118">
        <f>SUM(E974)</f>
        <v>160</v>
      </c>
      <c r="F973" s="118">
        <f>SUM(F974)</f>
        <v>160</v>
      </c>
      <c r="G973" s="118">
        <f>SUM(G974)</f>
        <v>0</v>
      </c>
      <c r="H973" s="167"/>
    </row>
    <row r="974" spans="1:8" ht="14.25" customHeight="1">
      <c r="A974" s="286"/>
      <c r="B974" s="6" t="s">
        <v>141</v>
      </c>
      <c r="C974" s="102" t="s">
        <v>399</v>
      </c>
      <c r="D974" s="131">
        <v>215</v>
      </c>
      <c r="E974" s="131">
        <v>160</v>
      </c>
      <c r="F974" s="131">
        <v>160</v>
      </c>
      <c r="G974" s="131"/>
      <c r="H974" s="178">
        <v>1.5</v>
      </c>
    </row>
    <row r="975" spans="1:8" ht="14.25" customHeight="1">
      <c r="A975" s="287">
        <v>41</v>
      </c>
      <c r="B975" s="4" t="s">
        <v>174</v>
      </c>
      <c r="C975" s="42"/>
      <c r="D975" s="129">
        <f>SUM(D976:D981)</f>
        <v>899</v>
      </c>
      <c r="E975" s="129">
        <f>SUM(E976:E981)</f>
        <v>55</v>
      </c>
      <c r="F975" s="129">
        <f>SUM(F976:F981)</f>
        <v>55</v>
      </c>
      <c r="G975" s="129">
        <f>SUM(G976:G981)</f>
        <v>0</v>
      </c>
      <c r="H975" s="176"/>
    </row>
    <row r="976" spans="1:8" ht="14.25" customHeight="1">
      <c r="A976" s="290"/>
      <c r="B976" s="10" t="s">
        <v>187</v>
      </c>
      <c r="C976" s="221" t="s">
        <v>571</v>
      </c>
      <c r="D976" s="206">
        <v>350</v>
      </c>
      <c r="E976" s="206">
        <v>32</v>
      </c>
      <c r="F976" s="206">
        <v>32</v>
      </c>
      <c r="G976" s="206">
        <v>0</v>
      </c>
      <c r="H976" s="179">
        <v>1.8</v>
      </c>
    </row>
    <row r="977" spans="1:8" ht="14.25" customHeight="1">
      <c r="A977" s="290"/>
      <c r="B977" s="10"/>
      <c r="C977" s="221" t="s">
        <v>550</v>
      </c>
      <c r="D977" s="206">
        <v>300</v>
      </c>
      <c r="E977" s="206" t="s">
        <v>754</v>
      </c>
      <c r="F977" s="206" t="s">
        <v>754</v>
      </c>
      <c r="G977" s="206" t="s">
        <v>753</v>
      </c>
      <c r="H977" s="179">
        <v>1.3</v>
      </c>
    </row>
    <row r="978" spans="1:8" ht="14.25" customHeight="1">
      <c r="A978" s="290"/>
      <c r="B978" s="10"/>
      <c r="C978" s="221" t="s">
        <v>502</v>
      </c>
      <c r="D978" s="206">
        <v>96</v>
      </c>
      <c r="E978" s="206" t="s">
        <v>755</v>
      </c>
      <c r="F978" s="206" t="s">
        <v>755</v>
      </c>
      <c r="G978" s="206" t="s">
        <v>753</v>
      </c>
      <c r="H978" s="179">
        <v>0.9</v>
      </c>
    </row>
    <row r="979" spans="1:8" ht="14.25" customHeight="1">
      <c r="A979" s="290"/>
      <c r="B979" s="1"/>
      <c r="C979" s="221" t="s">
        <v>434</v>
      </c>
      <c r="D979" s="206">
        <v>108</v>
      </c>
      <c r="E979" s="206" t="s">
        <v>345</v>
      </c>
      <c r="F979" s="206" t="s">
        <v>345</v>
      </c>
      <c r="G979" s="206" t="s">
        <v>753</v>
      </c>
      <c r="H979" s="179">
        <v>2.2</v>
      </c>
    </row>
    <row r="980" spans="1:8" ht="14.25" customHeight="1">
      <c r="A980" s="290"/>
      <c r="B980" s="10" t="s">
        <v>87</v>
      </c>
      <c r="C980" s="221" t="s">
        <v>825</v>
      </c>
      <c r="D980" s="206">
        <v>5</v>
      </c>
      <c r="E980" s="206">
        <v>3</v>
      </c>
      <c r="F980" s="206">
        <v>3</v>
      </c>
      <c r="G980" s="206"/>
      <c r="H980" s="179">
        <v>0.3</v>
      </c>
    </row>
    <row r="981" spans="1:8" ht="14.25" customHeight="1">
      <c r="A981" s="286"/>
      <c r="B981" s="6"/>
      <c r="C981" s="102" t="s">
        <v>816</v>
      </c>
      <c r="D981" s="131">
        <v>40</v>
      </c>
      <c r="E981" s="131">
        <v>20</v>
      </c>
      <c r="F981" s="131">
        <v>20</v>
      </c>
      <c r="G981" s="131"/>
      <c r="H981" s="178">
        <v>2</v>
      </c>
    </row>
    <row r="982" spans="1:8" ht="14.25" customHeight="1">
      <c r="A982" s="282">
        <v>42</v>
      </c>
      <c r="B982" s="2" t="s">
        <v>153</v>
      </c>
      <c r="C982" s="38"/>
      <c r="D982" s="118">
        <f>SUM(D983:D984)</f>
        <v>352</v>
      </c>
      <c r="E982" s="118">
        <f>SUM(E983:E984)</f>
        <v>296</v>
      </c>
      <c r="F982" s="118">
        <f>SUM(F983:F984)</f>
        <v>296</v>
      </c>
      <c r="G982" s="118">
        <f>SUM(G983:G984)</f>
        <v>0</v>
      </c>
      <c r="H982" s="167"/>
    </row>
    <row r="983" spans="1:8" ht="14.25" customHeight="1">
      <c r="A983" s="288"/>
      <c r="B983" s="53" t="s">
        <v>141</v>
      </c>
      <c r="C983" s="21" t="s">
        <v>399</v>
      </c>
      <c r="D983" s="130">
        <v>340</v>
      </c>
      <c r="E983" s="130">
        <v>284</v>
      </c>
      <c r="F983" s="130">
        <v>284</v>
      </c>
      <c r="G983" s="130"/>
      <c r="H983" s="170">
        <v>2</v>
      </c>
    </row>
    <row r="984" spans="1:8" ht="14.25" customHeight="1">
      <c r="A984" s="286"/>
      <c r="B984" s="6" t="s">
        <v>158</v>
      </c>
      <c r="C984" s="102" t="s">
        <v>605</v>
      </c>
      <c r="D984" s="131">
        <v>12</v>
      </c>
      <c r="E984" s="131">
        <v>12</v>
      </c>
      <c r="F984" s="131">
        <v>12</v>
      </c>
      <c r="G984" s="131">
        <v>0</v>
      </c>
      <c r="H984" s="178">
        <v>1.5</v>
      </c>
    </row>
    <row r="985" spans="1:8" ht="14.25" customHeight="1">
      <c r="A985" s="295">
        <v>43</v>
      </c>
      <c r="B985" s="14" t="s">
        <v>259</v>
      </c>
      <c r="C985" s="21"/>
      <c r="D985" s="124">
        <f>SUM(D986:D988)</f>
        <v>245</v>
      </c>
      <c r="E985" s="124">
        <f>SUM(E986:E988)</f>
        <v>120</v>
      </c>
      <c r="F985" s="124">
        <f>SUM(F986:F988)</f>
        <v>120</v>
      </c>
      <c r="G985" s="124">
        <f>SUM(G986:G988)</f>
        <v>0</v>
      </c>
      <c r="H985" s="170"/>
    </row>
    <row r="986" spans="1:8" ht="14.25" customHeight="1">
      <c r="A986" s="285"/>
      <c r="B986" s="5" t="s">
        <v>187</v>
      </c>
      <c r="C986" s="63" t="s">
        <v>428</v>
      </c>
      <c r="D986" s="204">
        <v>10</v>
      </c>
      <c r="E986" s="204">
        <v>10</v>
      </c>
      <c r="F986" s="204">
        <v>10</v>
      </c>
      <c r="G986" s="204">
        <v>0</v>
      </c>
      <c r="H986" s="205">
        <v>0.6</v>
      </c>
    </row>
    <row r="987" spans="1:8" ht="14.25" customHeight="1">
      <c r="A987" s="287"/>
      <c r="B987" s="7"/>
      <c r="C987" s="42" t="s">
        <v>456</v>
      </c>
      <c r="D987" s="207">
        <v>115</v>
      </c>
      <c r="E987" s="207">
        <v>103</v>
      </c>
      <c r="F987" s="207">
        <v>103</v>
      </c>
      <c r="G987" s="207">
        <v>0</v>
      </c>
      <c r="H987" s="176">
        <v>0.6</v>
      </c>
    </row>
    <row r="988" spans="1:8" ht="14.25" customHeight="1">
      <c r="A988" s="287"/>
      <c r="B988" s="7"/>
      <c r="C988" s="42" t="s">
        <v>519</v>
      </c>
      <c r="D988" s="207">
        <v>120</v>
      </c>
      <c r="E988" s="207">
        <v>7</v>
      </c>
      <c r="F988" s="207">
        <v>7</v>
      </c>
      <c r="G988" s="207">
        <v>0</v>
      </c>
      <c r="H988" s="176">
        <v>1.1</v>
      </c>
    </row>
    <row r="989" spans="1:8" ht="14.25" customHeight="1">
      <c r="A989" s="282">
        <v>44</v>
      </c>
      <c r="B989" s="2" t="s">
        <v>161</v>
      </c>
      <c r="C989" s="38"/>
      <c r="D989" s="118">
        <f>SUM(D990:D993)</f>
        <v>275</v>
      </c>
      <c r="E989" s="118">
        <f>SUM(E990:E993)</f>
        <v>252</v>
      </c>
      <c r="F989" s="118">
        <f>SUM(F990:F993)</f>
        <v>210</v>
      </c>
      <c r="G989" s="118">
        <f>SUM(G990:G993)</f>
        <v>0</v>
      </c>
      <c r="H989" s="167"/>
    </row>
    <row r="990" spans="1:8" ht="14.25" customHeight="1">
      <c r="A990" s="287"/>
      <c r="B990" s="5" t="s">
        <v>141</v>
      </c>
      <c r="C990" s="42" t="s">
        <v>456</v>
      </c>
      <c r="D990" s="207">
        <v>120</v>
      </c>
      <c r="E990" s="207">
        <v>102</v>
      </c>
      <c r="F990" s="207">
        <v>102</v>
      </c>
      <c r="G990" s="207"/>
      <c r="H990" s="176" t="s">
        <v>416</v>
      </c>
    </row>
    <row r="991" spans="1:8" ht="14.25" customHeight="1">
      <c r="A991" s="285"/>
      <c r="B991" s="5" t="s">
        <v>196</v>
      </c>
      <c r="C991" s="63" t="s">
        <v>644</v>
      </c>
      <c r="D991" s="204">
        <v>35</v>
      </c>
      <c r="E991" s="204">
        <v>30</v>
      </c>
      <c r="F991" s="204">
        <v>0</v>
      </c>
      <c r="G991" s="204">
        <v>0</v>
      </c>
      <c r="H991" s="205">
        <v>1</v>
      </c>
    </row>
    <row r="992" spans="1:8" ht="14.25" customHeight="1">
      <c r="A992" s="285"/>
      <c r="B992" s="5"/>
      <c r="C992" s="63" t="s">
        <v>645</v>
      </c>
      <c r="D992" s="204">
        <v>12</v>
      </c>
      <c r="E992" s="204">
        <v>12</v>
      </c>
      <c r="F992" s="204">
        <v>0</v>
      </c>
      <c r="G992" s="204">
        <v>0</v>
      </c>
      <c r="H992" s="205">
        <v>0.7</v>
      </c>
    </row>
    <row r="993" spans="1:8" ht="14.25" customHeight="1">
      <c r="A993" s="286"/>
      <c r="B993" s="6" t="s">
        <v>87</v>
      </c>
      <c r="C993" s="102" t="s">
        <v>812</v>
      </c>
      <c r="D993" s="131">
        <v>108</v>
      </c>
      <c r="E993" s="131">
        <v>108</v>
      </c>
      <c r="F993" s="131">
        <v>108</v>
      </c>
      <c r="G993" s="131"/>
      <c r="H993" s="178">
        <v>1.2</v>
      </c>
    </row>
    <row r="994" spans="1:8" ht="14.25" customHeight="1">
      <c r="A994" s="282">
        <v>45</v>
      </c>
      <c r="B994" s="2" t="s">
        <v>72</v>
      </c>
      <c r="C994" s="251"/>
      <c r="D994" s="112">
        <f>SUM(D995:D1002)</f>
        <v>1276</v>
      </c>
      <c r="E994" s="112">
        <f>SUM(E995:E1002)</f>
        <v>643</v>
      </c>
      <c r="F994" s="112">
        <f>SUM(F995:F1002)</f>
        <v>570</v>
      </c>
      <c r="G994" s="112">
        <f>SUM(G995:G1002)</f>
        <v>0</v>
      </c>
      <c r="H994" s="154"/>
    </row>
    <row r="995" spans="1:8" ht="14.25" customHeight="1">
      <c r="A995" s="285"/>
      <c r="B995" s="5" t="s">
        <v>141</v>
      </c>
      <c r="C995" s="63" t="s">
        <v>399</v>
      </c>
      <c r="D995" s="204">
        <v>215</v>
      </c>
      <c r="E995" s="204">
        <v>115</v>
      </c>
      <c r="F995" s="204">
        <v>115</v>
      </c>
      <c r="G995" s="204"/>
      <c r="H995" s="205">
        <v>2.2</v>
      </c>
    </row>
    <row r="996" spans="1:8" ht="14.25" customHeight="1">
      <c r="A996" s="285"/>
      <c r="B996" s="5"/>
      <c r="C996" s="63" t="s">
        <v>436</v>
      </c>
      <c r="D996" s="204">
        <v>150</v>
      </c>
      <c r="E996" s="204">
        <v>51</v>
      </c>
      <c r="F996" s="204">
        <v>51</v>
      </c>
      <c r="G996" s="204"/>
      <c r="H996" s="205">
        <v>2</v>
      </c>
    </row>
    <row r="997" spans="1:8" ht="14.25" customHeight="1">
      <c r="A997" s="285"/>
      <c r="B997" s="5"/>
      <c r="C997" s="63"/>
      <c r="D997" s="204"/>
      <c r="E997" s="204"/>
      <c r="F997" s="204"/>
      <c r="G997" s="204"/>
      <c r="H997" s="205"/>
    </row>
    <row r="998" spans="1:8" ht="14.25" customHeight="1">
      <c r="A998" s="285"/>
      <c r="B998" s="5" t="s">
        <v>196</v>
      </c>
      <c r="C998" s="63" t="s">
        <v>408</v>
      </c>
      <c r="D998" s="204">
        <v>18</v>
      </c>
      <c r="E998" s="204">
        <v>18</v>
      </c>
      <c r="F998" s="204">
        <v>18</v>
      </c>
      <c r="G998" s="204">
        <v>0</v>
      </c>
      <c r="H998" s="205">
        <v>1.5</v>
      </c>
    </row>
    <row r="999" spans="1:8" ht="14.25" customHeight="1">
      <c r="A999" s="285"/>
      <c r="B999" s="5"/>
      <c r="C999" s="63" t="s">
        <v>462</v>
      </c>
      <c r="D999" s="204">
        <v>600</v>
      </c>
      <c r="E999" s="204">
        <v>249</v>
      </c>
      <c r="F999" s="204">
        <v>249</v>
      </c>
      <c r="G999" s="204">
        <v>0</v>
      </c>
      <c r="H999" s="205">
        <v>2</v>
      </c>
    </row>
    <row r="1000" spans="1:8" ht="14.25" customHeight="1">
      <c r="A1000" s="285"/>
      <c r="B1000" s="5"/>
      <c r="C1000" s="63" t="s">
        <v>569</v>
      </c>
      <c r="D1000" s="204">
        <v>111</v>
      </c>
      <c r="E1000" s="204">
        <v>80</v>
      </c>
      <c r="F1000" s="204">
        <v>7</v>
      </c>
      <c r="G1000" s="204">
        <v>0</v>
      </c>
      <c r="H1000" s="205">
        <v>3</v>
      </c>
    </row>
    <row r="1001" spans="1:8" ht="14.25" customHeight="1">
      <c r="A1001" s="285"/>
      <c r="B1001" s="5" t="s">
        <v>187</v>
      </c>
      <c r="C1001" s="63" t="s">
        <v>731</v>
      </c>
      <c r="D1001" s="204">
        <v>70</v>
      </c>
      <c r="E1001" s="204">
        <v>36</v>
      </c>
      <c r="F1001" s="204">
        <v>36</v>
      </c>
      <c r="G1001" s="204">
        <v>0</v>
      </c>
      <c r="H1001" s="205" t="s">
        <v>756</v>
      </c>
    </row>
    <row r="1002" spans="1:8" ht="14.25" customHeight="1">
      <c r="A1002" s="290"/>
      <c r="B1002" s="10" t="s">
        <v>87</v>
      </c>
      <c r="C1002" s="221" t="s">
        <v>812</v>
      </c>
      <c r="D1002" s="206">
        <v>112</v>
      </c>
      <c r="E1002" s="206">
        <v>94</v>
      </c>
      <c r="F1002" s="206">
        <v>94</v>
      </c>
      <c r="G1002" s="206"/>
      <c r="H1002" s="179">
        <v>1.2</v>
      </c>
    </row>
    <row r="1003" spans="1:8" ht="14.25" customHeight="1">
      <c r="A1003" s="282">
        <v>46</v>
      </c>
      <c r="B1003" s="2" t="s">
        <v>86</v>
      </c>
      <c r="C1003" s="251"/>
      <c r="D1003" s="112">
        <f>SUM(D1004:D1006)</f>
        <v>1325</v>
      </c>
      <c r="E1003" s="112">
        <f>SUM(E1004:E1006)</f>
        <v>841</v>
      </c>
      <c r="F1003" s="112">
        <f>SUM(F1004:F1006)</f>
        <v>612</v>
      </c>
      <c r="G1003" s="112">
        <f>SUM(G1004:G1006)</f>
        <v>229</v>
      </c>
      <c r="H1003" s="154"/>
    </row>
    <row r="1004" spans="1:8" ht="14.25" customHeight="1">
      <c r="A1004" s="285"/>
      <c r="B1004" s="5" t="s">
        <v>187</v>
      </c>
      <c r="C1004" s="63" t="s">
        <v>412</v>
      </c>
      <c r="D1004" s="204">
        <v>1000</v>
      </c>
      <c r="E1004" s="204">
        <v>610</v>
      </c>
      <c r="F1004" s="204">
        <v>610</v>
      </c>
      <c r="G1004" s="204">
        <v>0</v>
      </c>
      <c r="H1004" s="205">
        <v>4.3</v>
      </c>
    </row>
    <row r="1005" spans="1:8" ht="14.25" customHeight="1">
      <c r="A1005" s="285"/>
      <c r="B1005" s="5" t="s">
        <v>87</v>
      </c>
      <c r="C1005" s="63" t="s">
        <v>811</v>
      </c>
      <c r="D1005" s="136">
        <v>25</v>
      </c>
      <c r="E1005" s="136">
        <v>2</v>
      </c>
      <c r="F1005" s="136">
        <v>2</v>
      </c>
      <c r="G1005" s="136"/>
      <c r="H1005" s="184">
        <v>2.3</v>
      </c>
    </row>
    <row r="1006" spans="1:8" ht="14.25" customHeight="1">
      <c r="A1006" s="290"/>
      <c r="B1006" s="10"/>
      <c r="C1006" s="221" t="s">
        <v>824</v>
      </c>
      <c r="D1006" s="114">
        <v>300</v>
      </c>
      <c r="E1006" s="114">
        <v>229</v>
      </c>
      <c r="F1006" s="114"/>
      <c r="G1006" s="114">
        <v>229</v>
      </c>
      <c r="H1006" s="157">
        <v>3</v>
      </c>
    </row>
    <row r="1007" spans="1:8" s="3" customFormat="1" ht="14.25" customHeight="1">
      <c r="A1007" s="282">
        <v>47</v>
      </c>
      <c r="B1007" s="2" t="s">
        <v>380</v>
      </c>
      <c r="C1007" s="48"/>
      <c r="D1007" s="112">
        <f>SUM(D1008)</f>
        <v>162</v>
      </c>
      <c r="E1007" s="112">
        <f>SUM(E1008)</f>
        <v>162</v>
      </c>
      <c r="F1007" s="112">
        <f>SUM(F1008)</f>
        <v>0</v>
      </c>
      <c r="G1007" s="112">
        <f>SUM(G1008)</f>
        <v>0</v>
      </c>
      <c r="H1007" s="153"/>
    </row>
    <row r="1008" spans="1:8" ht="14.25" customHeight="1">
      <c r="A1008" s="286"/>
      <c r="B1008" s="6" t="s">
        <v>151</v>
      </c>
      <c r="C1008" s="102" t="s">
        <v>456</v>
      </c>
      <c r="D1008" s="133">
        <v>162</v>
      </c>
      <c r="E1008" s="133">
        <v>162</v>
      </c>
      <c r="F1008" s="133"/>
      <c r="G1008" s="133"/>
      <c r="H1008" s="180">
        <v>1.5</v>
      </c>
    </row>
    <row r="1009" spans="1:8" ht="14.25" customHeight="1">
      <c r="A1009" s="282">
        <v>48</v>
      </c>
      <c r="B1009" s="2" t="s">
        <v>238</v>
      </c>
      <c r="C1009" s="38"/>
      <c r="D1009" s="118">
        <f>SUM(D1010:D1017)</f>
        <v>1581</v>
      </c>
      <c r="E1009" s="118">
        <f>SUM(E1010:E1017)</f>
        <v>1038</v>
      </c>
      <c r="F1009" s="118">
        <f>SUM(F1010:F1017)</f>
        <v>1038</v>
      </c>
      <c r="G1009" s="118">
        <f>SUM(G1010:G1017)</f>
        <v>0</v>
      </c>
      <c r="H1009" s="167"/>
    </row>
    <row r="1010" spans="1:8" ht="14.25" customHeight="1">
      <c r="A1010" s="284"/>
      <c r="B1010" s="7" t="s">
        <v>141</v>
      </c>
      <c r="C1010" s="42" t="s">
        <v>412</v>
      </c>
      <c r="D1010" s="207">
        <v>430</v>
      </c>
      <c r="E1010" s="207">
        <v>160</v>
      </c>
      <c r="F1010" s="207">
        <v>160</v>
      </c>
      <c r="G1010" s="207"/>
      <c r="H1010" s="176">
        <v>1.2</v>
      </c>
    </row>
    <row r="1011" spans="1:8" ht="14.25" customHeight="1">
      <c r="A1011" s="285"/>
      <c r="B1011" s="5" t="s">
        <v>158</v>
      </c>
      <c r="C1011" s="63" t="s">
        <v>571</v>
      </c>
      <c r="D1011" s="204">
        <v>41</v>
      </c>
      <c r="E1011" s="204">
        <v>40</v>
      </c>
      <c r="F1011" s="204">
        <v>40</v>
      </c>
      <c r="G1011" s="204">
        <v>0</v>
      </c>
      <c r="H1011" s="205">
        <v>0.85</v>
      </c>
    </row>
    <row r="1012" spans="1:8" ht="14.25" customHeight="1">
      <c r="A1012" s="285"/>
      <c r="B1012" s="5"/>
      <c r="C1012" s="63" t="s">
        <v>462</v>
      </c>
      <c r="D1012" s="204">
        <v>51</v>
      </c>
      <c r="E1012" s="204">
        <v>24</v>
      </c>
      <c r="F1012" s="204">
        <v>24</v>
      </c>
      <c r="G1012" s="204">
        <v>0</v>
      </c>
      <c r="H1012" s="205">
        <v>2</v>
      </c>
    </row>
    <row r="1013" spans="1:8" ht="14.25" customHeight="1">
      <c r="A1013" s="285"/>
      <c r="B1013" s="5"/>
      <c r="C1013" s="63" t="s">
        <v>590</v>
      </c>
      <c r="D1013" s="204">
        <v>52</v>
      </c>
      <c r="E1013" s="204">
        <v>52</v>
      </c>
      <c r="F1013" s="204">
        <v>52</v>
      </c>
      <c r="G1013" s="204">
        <v>0</v>
      </c>
      <c r="H1013" s="205">
        <v>3</v>
      </c>
    </row>
    <row r="1014" spans="1:8" ht="14.25" customHeight="1">
      <c r="A1014" s="285"/>
      <c r="B1014" s="5" t="s">
        <v>196</v>
      </c>
      <c r="C1014" s="63" t="s">
        <v>462</v>
      </c>
      <c r="D1014" s="204">
        <v>125</v>
      </c>
      <c r="E1014" s="204">
        <v>13</v>
      </c>
      <c r="F1014" s="204">
        <v>13</v>
      </c>
      <c r="G1014" s="204">
        <v>0</v>
      </c>
      <c r="H1014" s="205">
        <v>2.6</v>
      </c>
    </row>
    <row r="1015" spans="1:8" ht="14.25" customHeight="1">
      <c r="A1015" s="285"/>
      <c r="B1015" s="5" t="s">
        <v>187</v>
      </c>
      <c r="C1015" s="63" t="s">
        <v>428</v>
      </c>
      <c r="D1015" s="204">
        <v>632</v>
      </c>
      <c r="E1015" s="204">
        <v>632</v>
      </c>
      <c r="F1015" s="204">
        <v>632</v>
      </c>
      <c r="G1015" s="204">
        <v>0</v>
      </c>
      <c r="H1015" s="205">
        <v>0.6</v>
      </c>
    </row>
    <row r="1016" spans="1:8" ht="14.25" customHeight="1">
      <c r="A1016" s="285"/>
      <c r="B1016" s="5"/>
      <c r="C1016" s="63" t="s">
        <v>439</v>
      </c>
      <c r="D1016" s="204">
        <v>170</v>
      </c>
      <c r="E1016" s="204">
        <v>98</v>
      </c>
      <c r="F1016" s="204">
        <v>98</v>
      </c>
      <c r="G1016" s="204">
        <v>0</v>
      </c>
      <c r="H1016" s="205">
        <v>0.8</v>
      </c>
    </row>
    <row r="1017" spans="1:8" ht="14.25" customHeight="1">
      <c r="A1017" s="286"/>
      <c r="B1017" s="6" t="s">
        <v>87</v>
      </c>
      <c r="C1017" s="102" t="s">
        <v>843</v>
      </c>
      <c r="D1017" s="131">
        <v>80</v>
      </c>
      <c r="E1017" s="131">
        <v>19</v>
      </c>
      <c r="F1017" s="131">
        <v>19</v>
      </c>
      <c r="G1017" s="131"/>
      <c r="H1017" s="178">
        <v>2.8</v>
      </c>
    </row>
    <row r="1018" spans="1:8" ht="14.25" customHeight="1">
      <c r="A1018" s="287">
        <v>49</v>
      </c>
      <c r="B1018" s="4" t="s">
        <v>239</v>
      </c>
      <c r="C1018" s="42"/>
      <c r="D1018" s="129">
        <f>SUM(D1019:D1030)</f>
        <v>5565</v>
      </c>
      <c r="E1018" s="129">
        <f>SUM(E1019:E1030)</f>
        <v>2126</v>
      </c>
      <c r="F1018" s="129">
        <f>SUM(F1019:F1030)</f>
        <v>2126</v>
      </c>
      <c r="G1018" s="129">
        <f>SUM(G1019:G1030)</f>
        <v>0</v>
      </c>
      <c r="H1018" s="176"/>
    </row>
    <row r="1019" spans="1:8" ht="14.25" customHeight="1">
      <c r="A1019" s="284"/>
      <c r="B1019" s="7" t="s">
        <v>141</v>
      </c>
      <c r="C1019" s="42" t="s">
        <v>396</v>
      </c>
      <c r="D1019" s="207">
        <v>1000</v>
      </c>
      <c r="E1019" s="207">
        <v>9</v>
      </c>
      <c r="F1019" s="207">
        <v>9</v>
      </c>
      <c r="G1019" s="207"/>
      <c r="H1019" s="176" t="s">
        <v>508</v>
      </c>
    </row>
    <row r="1020" spans="1:8" ht="14.25" customHeight="1">
      <c r="A1020" s="284"/>
      <c r="B1020" s="7" t="s">
        <v>158</v>
      </c>
      <c r="C1020" s="42" t="s">
        <v>439</v>
      </c>
      <c r="D1020" s="207">
        <v>31</v>
      </c>
      <c r="E1020" s="207">
        <v>31</v>
      </c>
      <c r="F1020" s="207">
        <v>31</v>
      </c>
      <c r="G1020" s="207">
        <v>0</v>
      </c>
      <c r="H1020" s="176">
        <v>0.5</v>
      </c>
    </row>
    <row r="1021" spans="1:8" ht="14.25" customHeight="1">
      <c r="A1021" s="285"/>
      <c r="B1021" s="5"/>
      <c r="C1021" s="63" t="s">
        <v>394</v>
      </c>
      <c r="D1021" s="204">
        <v>116</v>
      </c>
      <c r="E1021" s="204">
        <v>116</v>
      </c>
      <c r="F1021" s="204">
        <v>116</v>
      </c>
      <c r="G1021" s="204">
        <v>0</v>
      </c>
      <c r="H1021" s="205">
        <v>6.2</v>
      </c>
    </row>
    <row r="1022" spans="1:8" ht="14.25" customHeight="1">
      <c r="A1022" s="285"/>
      <c r="B1022" s="5" t="s">
        <v>196</v>
      </c>
      <c r="C1022" s="63" t="s">
        <v>398</v>
      </c>
      <c r="D1022" s="204">
        <v>161</v>
      </c>
      <c r="E1022" s="204">
        <v>22</v>
      </c>
      <c r="F1022" s="204">
        <v>22</v>
      </c>
      <c r="G1022" s="204">
        <v>0</v>
      </c>
      <c r="H1022" s="205">
        <v>1.5</v>
      </c>
    </row>
    <row r="1023" spans="1:8" ht="14.25" customHeight="1">
      <c r="A1023" s="285"/>
      <c r="B1023" s="5" t="s">
        <v>187</v>
      </c>
      <c r="C1023" s="63" t="s">
        <v>428</v>
      </c>
      <c r="D1023" s="204">
        <v>10</v>
      </c>
      <c r="E1023" s="204">
        <v>10</v>
      </c>
      <c r="F1023" s="204">
        <v>10</v>
      </c>
      <c r="G1023" s="204">
        <v>0</v>
      </c>
      <c r="H1023" s="205">
        <v>0.55</v>
      </c>
    </row>
    <row r="1024" spans="1:8" ht="14.25" customHeight="1">
      <c r="A1024" s="285"/>
      <c r="B1024" s="5"/>
      <c r="C1024" s="63" t="s">
        <v>439</v>
      </c>
      <c r="D1024" s="204">
        <v>180</v>
      </c>
      <c r="E1024" s="204">
        <v>180</v>
      </c>
      <c r="F1024" s="204">
        <v>180</v>
      </c>
      <c r="G1024" s="204">
        <v>0</v>
      </c>
      <c r="H1024" s="205">
        <v>1</v>
      </c>
    </row>
    <row r="1025" spans="1:8" ht="14.25" customHeight="1">
      <c r="A1025" s="285"/>
      <c r="B1025" s="5"/>
      <c r="C1025" s="63" t="s">
        <v>758</v>
      </c>
      <c r="D1025" s="204">
        <v>220</v>
      </c>
      <c r="E1025" s="204">
        <v>116</v>
      </c>
      <c r="F1025" s="204">
        <v>116</v>
      </c>
      <c r="G1025" s="204">
        <v>0</v>
      </c>
      <c r="H1025" s="205" t="s">
        <v>759</v>
      </c>
    </row>
    <row r="1026" spans="1:8" ht="14.25" customHeight="1">
      <c r="A1026" s="285"/>
      <c r="B1026" s="5" t="s">
        <v>87</v>
      </c>
      <c r="C1026" s="63" t="s">
        <v>831</v>
      </c>
      <c r="D1026" s="204">
        <v>188</v>
      </c>
      <c r="E1026" s="204">
        <v>117</v>
      </c>
      <c r="F1026" s="204">
        <v>117</v>
      </c>
      <c r="G1026" s="204"/>
      <c r="H1026" s="205">
        <v>1.1</v>
      </c>
    </row>
    <row r="1027" spans="1:8" ht="14.25" customHeight="1">
      <c r="A1027" s="285"/>
      <c r="B1027" s="5"/>
      <c r="C1027" s="63" t="s">
        <v>826</v>
      </c>
      <c r="D1027" s="204">
        <v>750</v>
      </c>
      <c r="E1027" s="204">
        <v>750</v>
      </c>
      <c r="F1027" s="204">
        <v>750</v>
      </c>
      <c r="G1027" s="204"/>
      <c r="H1027" s="205">
        <v>1</v>
      </c>
    </row>
    <row r="1028" spans="1:8" ht="14.25" customHeight="1">
      <c r="A1028" s="285"/>
      <c r="B1028" s="5"/>
      <c r="C1028" s="63" t="s">
        <v>811</v>
      </c>
      <c r="D1028" s="204">
        <v>1425</v>
      </c>
      <c r="E1028" s="204">
        <v>666</v>
      </c>
      <c r="F1028" s="204">
        <v>666</v>
      </c>
      <c r="G1028" s="204"/>
      <c r="H1028" s="205">
        <v>1.8</v>
      </c>
    </row>
    <row r="1029" spans="1:8" ht="14.25" customHeight="1">
      <c r="A1029" s="285"/>
      <c r="B1029" s="5"/>
      <c r="C1029" s="63" t="s">
        <v>837</v>
      </c>
      <c r="D1029" s="204">
        <v>84</v>
      </c>
      <c r="E1029" s="204">
        <v>3</v>
      </c>
      <c r="F1029" s="204">
        <v>3</v>
      </c>
      <c r="G1029" s="204"/>
      <c r="H1029" s="205">
        <v>3</v>
      </c>
    </row>
    <row r="1030" spans="1:8" ht="14.25" customHeight="1">
      <c r="A1030" s="285"/>
      <c r="B1030" s="5"/>
      <c r="C1030" s="63" t="s">
        <v>838</v>
      </c>
      <c r="D1030" s="204">
        <v>1400</v>
      </c>
      <c r="E1030" s="204">
        <v>106</v>
      </c>
      <c r="F1030" s="204">
        <v>106</v>
      </c>
      <c r="G1030" s="204"/>
      <c r="H1030" s="205">
        <v>2.4</v>
      </c>
    </row>
    <row r="1031" spans="1:8" ht="25.5">
      <c r="A1031" s="282">
        <v>50</v>
      </c>
      <c r="B1031" s="2" t="s">
        <v>363</v>
      </c>
      <c r="C1031" s="38"/>
      <c r="D1031" s="112">
        <f>SUM(D1032:D1033)</f>
        <v>121</v>
      </c>
      <c r="E1031" s="112">
        <f>SUM(E1032:E1033)</f>
        <v>63</v>
      </c>
      <c r="F1031" s="112">
        <f>SUM(F1032:F1033)</f>
        <v>21</v>
      </c>
      <c r="G1031" s="112">
        <f>SUM(G1032:G1033)</f>
        <v>0</v>
      </c>
      <c r="H1031" s="154"/>
    </row>
    <row r="1032" spans="1:8" ht="12.75">
      <c r="A1032" s="288"/>
      <c r="B1032" s="53" t="s">
        <v>158</v>
      </c>
      <c r="C1032" s="21" t="s">
        <v>568</v>
      </c>
      <c r="D1032" s="135">
        <v>21</v>
      </c>
      <c r="E1032" s="135">
        <v>21</v>
      </c>
      <c r="F1032" s="135">
        <v>21</v>
      </c>
      <c r="G1032" s="135">
        <v>0</v>
      </c>
      <c r="H1032" s="181">
        <v>1.3</v>
      </c>
    </row>
    <row r="1033" spans="1:8" ht="14.25" customHeight="1">
      <c r="A1033" s="286"/>
      <c r="B1033" s="6" t="s">
        <v>196</v>
      </c>
      <c r="C1033" s="102" t="s">
        <v>571</v>
      </c>
      <c r="D1033" s="133">
        <v>100</v>
      </c>
      <c r="E1033" s="133">
        <v>42</v>
      </c>
      <c r="F1033" s="133">
        <v>0</v>
      </c>
      <c r="G1033" s="133">
        <v>0</v>
      </c>
      <c r="H1033" s="180">
        <v>1.7</v>
      </c>
    </row>
    <row r="1034" spans="1:8" ht="14.25" customHeight="1">
      <c r="A1034" s="282">
        <v>51</v>
      </c>
      <c r="B1034" s="2" t="s">
        <v>73</v>
      </c>
      <c r="C1034" s="251"/>
      <c r="D1034" s="112">
        <f>SUM(D1035)</f>
        <v>70</v>
      </c>
      <c r="E1034" s="112">
        <f>SUM(E1035)</f>
        <v>58</v>
      </c>
      <c r="F1034" s="112">
        <f>SUM(F1035)</f>
        <v>58</v>
      </c>
      <c r="G1034" s="112">
        <f>SUM(G1035)</f>
        <v>0</v>
      </c>
      <c r="H1034" s="154"/>
    </row>
    <row r="1035" spans="1:8" ht="14.25" customHeight="1">
      <c r="A1035" s="286"/>
      <c r="B1035" s="6" t="s">
        <v>87</v>
      </c>
      <c r="C1035" s="102" t="s">
        <v>836</v>
      </c>
      <c r="D1035" s="131">
        <v>70</v>
      </c>
      <c r="E1035" s="131">
        <v>58</v>
      </c>
      <c r="F1035" s="131">
        <v>58</v>
      </c>
      <c r="G1035" s="131"/>
      <c r="H1035" s="178">
        <v>1.3</v>
      </c>
    </row>
    <row r="1036" spans="1:8" ht="14.25" customHeight="1">
      <c r="A1036" s="287">
        <v>52</v>
      </c>
      <c r="B1036" s="4" t="s">
        <v>107</v>
      </c>
      <c r="C1036" s="42"/>
      <c r="D1036" s="129">
        <f>SUM(D1037:D1037)</f>
        <v>100</v>
      </c>
      <c r="E1036" s="129">
        <f>SUM(E1037:E1037)</f>
        <v>17</v>
      </c>
      <c r="F1036" s="129">
        <f>SUM(F1037:F1037)</f>
        <v>17</v>
      </c>
      <c r="G1036" s="129">
        <f>SUM(G1037:G1037)</f>
        <v>0</v>
      </c>
      <c r="H1036" s="176"/>
    </row>
    <row r="1037" spans="1:8" ht="14.25" customHeight="1">
      <c r="A1037" s="290"/>
      <c r="B1037" s="10" t="s">
        <v>141</v>
      </c>
      <c r="C1037" s="221" t="s">
        <v>507</v>
      </c>
      <c r="D1037" s="206">
        <v>100</v>
      </c>
      <c r="E1037" s="206">
        <v>17</v>
      </c>
      <c r="F1037" s="206">
        <v>17</v>
      </c>
      <c r="G1037" s="206"/>
      <c r="H1037" s="179">
        <v>0.8</v>
      </c>
    </row>
    <row r="1038" spans="1:8" ht="14.25" customHeight="1">
      <c r="A1038" s="282">
        <v>53</v>
      </c>
      <c r="B1038" s="2" t="s">
        <v>262</v>
      </c>
      <c r="C1038" s="251"/>
      <c r="D1038" s="112">
        <f>SUM(D1039:D1042)</f>
        <v>661</v>
      </c>
      <c r="E1038" s="112">
        <f>SUM(E1039:E1042)</f>
        <v>612</v>
      </c>
      <c r="F1038" s="112">
        <f>SUM(F1039:F1042)</f>
        <v>583</v>
      </c>
      <c r="G1038" s="112">
        <f>SUM(G1039:G1042)</f>
        <v>0</v>
      </c>
      <c r="H1038" s="154"/>
    </row>
    <row r="1039" spans="1:8" ht="14.25" customHeight="1">
      <c r="A1039" s="285"/>
      <c r="B1039" s="5" t="s">
        <v>158</v>
      </c>
      <c r="C1039" s="63" t="s">
        <v>535</v>
      </c>
      <c r="D1039" s="204">
        <v>60</v>
      </c>
      <c r="E1039" s="204">
        <v>60</v>
      </c>
      <c r="F1039" s="204">
        <v>60</v>
      </c>
      <c r="G1039" s="204">
        <v>0</v>
      </c>
      <c r="H1039" s="205">
        <v>2.8</v>
      </c>
    </row>
    <row r="1040" spans="1:8" ht="14.25" customHeight="1">
      <c r="A1040" s="285"/>
      <c r="B1040" s="5" t="s">
        <v>187</v>
      </c>
      <c r="C1040" s="63" t="s">
        <v>536</v>
      </c>
      <c r="D1040" s="204">
        <v>121</v>
      </c>
      <c r="E1040" s="204">
        <v>95</v>
      </c>
      <c r="F1040" s="204">
        <v>95</v>
      </c>
      <c r="G1040" s="204">
        <v>0</v>
      </c>
      <c r="H1040" s="205" t="s">
        <v>730</v>
      </c>
    </row>
    <row r="1041" spans="1:8" ht="14.25" customHeight="1">
      <c r="A1041" s="290"/>
      <c r="B1041" s="331"/>
      <c r="C1041" s="221" t="s">
        <v>428</v>
      </c>
      <c r="D1041" s="206">
        <v>360</v>
      </c>
      <c r="E1041" s="206">
        <v>353</v>
      </c>
      <c r="F1041" s="206">
        <v>324</v>
      </c>
      <c r="G1041" s="206">
        <v>0</v>
      </c>
      <c r="H1041" s="179" t="s">
        <v>757</v>
      </c>
    </row>
    <row r="1042" spans="1:8" ht="14.25" customHeight="1">
      <c r="A1042" s="286"/>
      <c r="B1042" s="238"/>
      <c r="C1042" s="102" t="s">
        <v>439</v>
      </c>
      <c r="D1042" s="131">
        <v>120</v>
      </c>
      <c r="E1042" s="131">
        <v>104</v>
      </c>
      <c r="F1042" s="131">
        <v>104</v>
      </c>
      <c r="G1042" s="131">
        <v>0</v>
      </c>
      <c r="H1042" s="178" t="s">
        <v>730</v>
      </c>
    </row>
    <row r="1043" spans="1:8" ht="14.25" customHeight="1">
      <c r="A1043" s="287">
        <v>54</v>
      </c>
      <c r="B1043" s="240" t="s">
        <v>390</v>
      </c>
      <c r="C1043" s="42"/>
      <c r="D1043" s="129">
        <f>SUM(D1044:D1045)</f>
        <v>296</v>
      </c>
      <c r="E1043" s="129">
        <f>SUM(E1044:E1045)</f>
        <v>296</v>
      </c>
      <c r="F1043" s="129">
        <f>SUM(F1044:F1045)</f>
        <v>0</v>
      </c>
      <c r="G1043" s="129">
        <f>SUM(G1044:G1045)</f>
        <v>296</v>
      </c>
      <c r="H1043" s="176"/>
    </row>
    <row r="1044" spans="1:8" ht="14.25" customHeight="1">
      <c r="A1044" s="287"/>
      <c r="B1044" s="72" t="s">
        <v>196</v>
      </c>
      <c r="C1044" s="42" t="s">
        <v>401</v>
      </c>
      <c r="D1044" s="207">
        <v>221</v>
      </c>
      <c r="E1044" s="207">
        <v>221</v>
      </c>
      <c r="F1044" s="207">
        <v>0</v>
      </c>
      <c r="G1044" s="207">
        <v>221</v>
      </c>
      <c r="H1044" s="176">
        <v>2.5</v>
      </c>
    </row>
    <row r="1045" spans="1:8" ht="14.25" customHeight="1">
      <c r="A1045" s="287"/>
      <c r="B1045" s="72"/>
      <c r="C1045" s="42" t="s">
        <v>558</v>
      </c>
      <c r="D1045" s="207">
        <v>75</v>
      </c>
      <c r="E1045" s="207">
        <v>75</v>
      </c>
      <c r="F1045" s="207">
        <v>0</v>
      </c>
      <c r="G1045" s="207">
        <v>75</v>
      </c>
      <c r="H1045" s="176">
        <v>2</v>
      </c>
    </row>
    <row r="1046" spans="1:8" ht="14.25" customHeight="1">
      <c r="A1046" s="282">
        <v>55</v>
      </c>
      <c r="B1046" s="2" t="s">
        <v>60</v>
      </c>
      <c r="C1046" s="251"/>
      <c r="D1046" s="112">
        <f>SUM(D1047:D1055)</f>
        <v>3755</v>
      </c>
      <c r="E1046" s="112">
        <f>SUM(E1047:E1055)</f>
        <v>2807</v>
      </c>
      <c r="F1046" s="112">
        <f>SUM(F1047:F1055)</f>
        <v>1473</v>
      </c>
      <c r="G1046" s="112">
        <f>SUM(G1047:G1055)</f>
        <v>299</v>
      </c>
      <c r="H1046" s="154"/>
    </row>
    <row r="1047" spans="1:8" ht="14.25" customHeight="1">
      <c r="A1047" s="285"/>
      <c r="B1047" s="5" t="s">
        <v>141</v>
      </c>
      <c r="C1047" s="63" t="s">
        <v>403</v>
      </c>
      <c r="D1047" s="204">
        <v>100</v>
      </c>
      <c r="E1047" s="204">
        <v>6</v>
      </c>
      <c r="F1047" s="204">
        <v>6</v>
      </c>
      <c r="G1047" s="204"/>
      <c r="H1047" s="205">
        <v>1.8</v>
      </c>
    </row>
    <row r="1048" spans="1:8" ht="14.25" customHeight="1">
      <c r="A1048" s="285"/>
      <c r="B1048" s="5" t="s">
        <v>158</v>
      </c>
      <c r="C1048" s="63" t="s">
        <v>462</v>
      </c>
      <c r="D1048" s="204">
        <v>39</v>
      </c>
      <c r="E1048" s="204">
        <v>38</v>
      </c>
      <c r="F1048" s="204">
        <v>38</v>
      </c>
      <c r="G1048" s="204">
        <v>0</v>
      </c>
      <c r="H1048" s="205">
        <v>3.5</v>
      </c>
    </row>
    <row r="1049" spans="1:8" ht="14.25" customHeight="1">
      <c r="A1049" s="285"/>
      <c r="B1049" s="5" t="s">
        <v>196</v>
      </c>
      <c r="C1049" s="63" t="s">
        <v>462</v>
      </c>
      <c r="D1049" s="204">
        <v>470</v>
      </c>
      <c r="E1049" s="204">
        <v>394</v>
      </c>
      <c r="F1049" s="204">
        <v>95</v>
      </c>
      <c r="G1049" s="204">
        <v>299</v>
      </c>
      <c r="H1049" s="205">
        <v>2.5</v>
      </c>
    </row>
    <row r="1050" spans="1:8" ht="14.25" customHeight="1">
      <c r="A1050" s="285"/>
      <c r="B1050" s="5"/>
      <c r="C1050" s="63" t="s">
        <v>398</v>
      </c>
      <c r="D1050" s="204">
        <v>31</v>
      </c>
      <c r="E1050" s="204">
        <v>10</v>
      </c>
      <c r="F1050" s="204">
        <v>10</v>
      </c>
      <c r="G1050" s="204">
        <v>0</v>
      </c>
      <c r="H1050" s="205">
        <v>2</v>
      </c>
    </row>
    <row r="1051" spans="1:8" ht="14.25" customHeight="1">
      <c r="A1051" s="285"/>
      <c r="B1051" s="5"/>
      <c r="C1051" s="63" t="s">
        <v>411</v>
      </c>
      <c r="D1051" s="204">
        <v>1060</v>
      </c>
      <c r="E1051" s="204">
        <v>1035</v>
      </c>
      <c r="F1051" s="204">
        <v>0</v>
      </c>
      <c r="G1051" s="204">
        <v>0</v>
      </c>
      <c r="H1051" s="205">
        <v>1.5</v>
      </c>
    </row>
    <row r="1052" spans="1:8" ht="14.25" customHeight="1">
      <c r="A1052" s="285"/>
      <c r="B1052" s="5" t="s">
        <v>87</v>
      </c>
      <c r="C1052" s="63" t="s">
        <v>825</v>
      </c>
      <c r="D1052" s="204">
        <v>350</v>
      </c>
      <c r="E1052" s="204">
        <v>293</v>
      </c>
      <c r="F1052" s="204">
        <v>293</v>
      </c>
      <c r="G1052" s="204"/>
      <c r="H1052" s="205">
        <v>1.5</v>
      </c>
    </row>
    <row r="1053" spans="1:8" ht="14.25" customHeight="1">
      <c r="A1053" s="285"/>
      <c r="B1053" s="5"/>
      <c r="C1053" s="63" t="s">
        <v>811</v>
      </c>
      <c r="D1053" s="204">
        <v>170</v>
      </c>
      <c r="E1053" s="204">
        <v>51</v>
      </c>
      <c r="F1053" s="204">
        <v>51</v>
      </c>
      <c r="G1053" s="204"/>
      <c r="H1053" s="205">
        <v>1.5</v>
      </c>
    </row>
    <row r="1054" spans="1:8" ht="14.25" customHeight="1">
      <c r="A1054" s="285"/>
      <c r="B1054" s="5"/>
      <c r="C1054" s="63" t="s">
        <v>820</v>
      </c>
      <c r="D1054" s="204">
        <v>600</v>
      </c>
      <c r="E1054" s="204">
        <v>600</v>
      </c>
      <c r="F1054" s="204">
        <v>600</v>
      </c>
      <c r="G1054" s="204"/>
      <c r="H1054" s="205">
        <v>2.5</v>
      </c>
    </row>
    <row r="1055" spans="1:8" ht="14.25" customHeight="1">
      <c r="A1055" s="285"/>
      <c r="B1055" s="5"/>
      <c r="C1055" s="63" t="s">
        <v>834</v>
      </c>
      <c r="D1055" s="204">
        <v>935</v>
      </c>
      <c r="E1055" s="204">
        <v>380</v>
      </c>
      <c r="F1055" s="204">
        <v>380</v>
      </c>
      <c r="G1055" s="204"/>
      <c r="H1055" s="205">
        <v>2.5</v>
      </c>
    </row>
    <row r="1056" spans="1:8" ht="14.25" customHeight="1">
      <c r="A1056" s="282">
        <v>56</v>
      </c>
      <c r="B1056" s="2" t="s">
        <v>108</v>
      </c>
      <c r="C1056" s="251"/>
      <c r="D1056" s="112">
        <f>SUM(D1057:D1058)</f>
        <v>300</v>
      </c>
      <c r="E1056" s="112">
        <f>SUM(E1057:E1058)</f>
        <v>165</v>
      </c>
      <c r="F1056" s="112">
        <f>SUM(F1057:F1058)</f>
        <v>165</v>
      </c>
      <c r="G1056" s="112">
        <f>SUM(G1057:G1058)</f>
        <v>0</v>
      </c>
      <c r="H1056" s="154"/>
    </row>
    <row r="1057" spans="1:8" ht="14.25" customHeight="1">
      <c r="A1057" s="290"/>
      <c r="B1057" s="10" t="s">
        <v>141</v>
      </c>
      <c r="C1057" s="221" t="s">
        <v>403</v>
      </c>
      <c r="D1057" s="206">
        <v>60</v>
      </c>
      <c r="E1057" s="206">
        <v>32</v>
      </c>
      <c r="F1057" s="206">
        <v>32</v>
      </c>
      <c r="G1057" s="206"/>
      <c r="H1057" s="179">
        <v>2.2</v>
      </c>
    </row>
    <row r="1058" spans="1:8" ht="14.25" customHeight="1">
      <c r="A1058" s="286"/>
      <c r="B1058" s="6" t="s">
        <v>87</v>
      </c>
      <c r="C1058" s="102" t="s">
        <v>811</v>
      </c>
      <c r="D1058" s="131">
        <v>240</v>
      </c>
      <c r="E1058" s="131">
        <v>133</v>
      </c>
      <c r="F1058" s="131">
        <v>133</v>
      </c>
      <c r="G1058" s="131"/>
      <c r="H1058" s="178">
        <v>2.5</v>
      </c>
    </row>
    <row r="1059" spans="1:8" ht="14.25" customHeight="1">
      <c r="A1059" s="287">
        <v>57</v>
      </c>
      <c r="B1059" s="4" t="s">
        <v>50</v>
      </c>
      <c r="C1059" s="254"/>
      <c r="D1059" s="126">
        <f>SUM(D1060:D1088)</f>
        <v>13201</v>
      </c>
      <c r="E1059" s="126">
        <f>SUM(E1060:E1088)</f>
        <v>8765</v>
      </c>
      <c r="F1059" s="126">
        <f>SUM(F1060:F1088)</f>
        <v>3344</v>
      </c>
      <c r="G1059" s="126">
        <f>SUM(G1060:G1088)</f>
        <v>1308</v>
      </c>
      <c r="H1059" s="172"/>
    </row>
    <row r="1060" spans="1:8" ht="14.25" customHeight="1">
      <c r="A1060" s="285"/>
      <c r="B1060" s="5" t="s">
        <v>141</v>
      </c>
      <c r="C1060" s="255" t="s">
        <v>415</v>
      </c>
      <c r="D1060" s="204">
        <v>150</v>
      </c>
      <c r="E1060" s="204">
        <v>120</v>
      </c>
      <c r="F1060" s="204">
        <v>120</v>
      </c>
      <c r="G1060" s="204"/>
      <c r="H1060" s="174">
        <v>2.6</v>
      </c>
    </row>
    <row r="1061" spans="1:8" ht="14.25" customHeight="1">
      <c r="A1061" s="285"/>
      <c r="B1061" s="5" t="s">
        <v>151</v>
      </c>
      <c r="C1061" s="63" t="s">
        <v>456</v>
      </c>
      <c r="D1061" s="204">
        <v>38</v>
      </c>
      <c r="E1061" s="204">
        <v>38</v>
      </c>
      <c r="F1061" s="204"/>
      <c r="G1061" s="204"/>
      <c r="H1061" s="205">
        <v>0.7</v>
      </c>
    </row>
    <row r="1062" spans="1:8" ht="14.25" customHeight="1">
      <c r="A1062" s="285"/>
      <c r="B1062" s="5"/>
      <c r="C1062" s="63" t="s">
        <v>519</v>
      </c>
      <c r="D1062" s="204">
        <v>292</v>
      </c>
      <c r="E1062" s="204">
        <v>292</v>
      </c>
      <c r="F1062" s="204"/>
      <c r="G1062" s="204"/>
      <c r="H1062" s="205">
        <v>3.2</v>
      </c>
    </row>
    <row r="1063" spans="1:8" ht="14.25" customHeight="1">
      <c r="A1063" s="285"/>
      <c r="B1063" s="5" t="s">
        <v>158</v>
      </c>
      <c r="C1063" s="63" t="s">
        <v>462</v>
      </c>
      <c r="D1063" s="204">
        <v>361</v>
      </c>
      <c r="E1063" s="204">
        <v>359</v>
      </c>
      <c r="F1063" s="204">
        <v>359</v>
      </c>
      <c r="G1063" s="204">
        <v>0</v>
      </c>
      <c r="H1063" s="205" t="s">
        <v>435</v>
      </c>
    </row>
    <row r="1064" spans="1:8" ht="14.25" customHeight="1">
      <c r="A1064" s="285"/>
      <c r="B1064" s="5" t="s">
        <v>196</v>
      </c>
      <c r="C1064" s="63" t="s">
        <v>439</v>
      </c>
      <c r="D1064" s="204">
        <v>50</v>
      </c>
      <c r="E1064" s="204">
        <v>39</v>
      </c>
      <c r="F1064" s="204">
        <v>39</v>
      </c>
      <c r="G1064" s="204">
        <v>0</v>
      </c>
      <c r="H1064" s="205">
        <v>0.5</v>
      </c>
    </row>
    <row r="1065" spans="1:8" ht="14.25" customHeight="1">
      <c r="A1065" s="285"/>
      <c r="B1065" s="5"/>
      <c r="C1065" s="63" t="s">
        <v>408</v>
      </c>
      <c r="D1065" s="204">
        <v>9</v>
      </c>
      <c r="E1065" s="204">
        <v>9</v>
      </c>
      <c r="F1065" s="204">
        <v>9</v>
      </c>
      <c r="G1065" s="204">
        <v>0</v>
      </c>
      <c r="H1065" s="205">
        <v>1.8</v>
      </c>
    </row>
    <row r="1066" spans="1:8" ht="14.25" customHeight="1">
      <c r="A1066" s="285"/>
      <c r="B1066" s="5"/>
      <c r="C1066" s="63" t="s">
        <v>462</v>
      </c>
      <c r="D1066" s="204">
        <v>2490</v>
      </c>
      <c r="E1066" s="204">
        <v>2041</v>
      </c>
      <c r="F1066" s="204">
        <v>0</v>
      </c>
      <c r="G1066" s="204">
        <v>0</v>
      </c>
      <c r="H1066" s="205">
        <v>2.6</v>
      </c>
    </row>
    <row r="1067" spans="1:8" ht="14.25" customHeight="1">
      <c r="A1067" s="285"/>
      <c r="B1067" s="23"/>
      <c r="C1067" s="63" t="s">
        <v>519</v>
      </c>
      <c r="D1067" s="204">
        <v>348</v>
      </c>
      <c r="E1067" s="204">
        <v>304</v>
      </c>
      <c r="F1067" s="204">
        <v>9</v>
      </c>
      <c r="G1067" s="204">
        <v>295</v>
      </c>
      <c r="H1067" s="205">
        <v>3.5</v>
      </c>
    </row>
    <row r="1068" spans="1:8" ht="14.25" customHeight="1">
      <c r="A1068" s="285"/>
      <c r="B1068" s="5"/>
      <c r="C1068" s="63" t="s">
        <v>457</v>
      </c>
      <c r="D1068" s="204">
        <v>504</v>
      </c>
      <c r="E1068" s="204">
        <v>504</v>
      </c>
      <c r="F1068" s="204">
        <v>504</v>
      </c>
      <c r="G1068" s="204">
        <v>0</v>
      </c>
      <c r="H1068" s="205">
        <v>1.8</v>
      </c>
    </row>
    <row r="1069" spans="1:8" ht="14.25" customHeight="1">
      <c r="A1069" s="285"/>
      <c r="B1069" s="5"/>
      <c r="C1069" s="63" t="s">
        <v>398</v>
      </c>
      <c r="D1069" s="204">
        <v>530</v>
      </c>
      <c r="E1069" s="204">
        <v>30</v>
      </c>
      <c r="F1069" s="204">
        <v>0</v>
      </c>
      <c r="G1069" s="204">
        <v>0</v>
      </c>
      <c r="H1069" s="205">
        <v>3</v>
      </c>
    </row>
    <row r="1070" spans="1:8" ht="14.25" customHeight="1">
      <c r="A1070" s="285"/>
      <c r="B1070" s="5"/>
      <c r="C1070" s="63" t="s">
        <v>407</v>
      </c>
      <c r="D1070" s="204">
        <v>100</v>
      </c>
      <c r="E1070" s="204">
        <v>65</v>
      </c>
      <c r="F1070" s="204">
        <v>0</v>
      </c>
      <c r="G1070" s="204">
        <v>65</v>
      </c>
      <c r="H1070" s="205">
        <v>3</v>
      </c>
    </row>
    <row r="1071" spans="1:8" ht="14.25" customHeight="1">
      <c r="A1071" s="285"/>
      <c r="B1071" s="5"/>
      <c r="C1071" s="63" t="s">
        <v>401</v>
      </c>
      <c r="D1071" s="204">
        <v>213</v>
      </c>
      <c r="E1071" s="204">
        <v>213</v>
      </c>
      <c r="F1071" s="204">
        <v>213</v>
      </c>
      <c r="G1071" s="204">
        <v>0</v>
      </c>
      <c r="H1071" s="205">
        <v>3</v>
      </c>
    </row>
    <row r="1072" spans="1:8" ht="14.25" customHeight="1">
      <c r="A1072" s="285"/>
      <c r="B1072" s="5"/>
      <c r="C1072" s="63" t="s">
        <v>468</v>
      </c>
      <c r="D1072" s="204">
        <v>70</v>
      </c>
      <c r="E1072" s="204">
        <v>70</v>
      </c>
      <c r="F1072" s="204">
        <v>70</v>
      </c>
      <c r="G1072" s="204">
        <v>0</v>
      </c>
      <c r="H1072" s="205">
        <v>3</v>
      </c>
    </row>
    <row r="1073" spans="1:8" ht="14.25" customHeight="1">
      <c r="A1073" s="285"/>
      <c r="B1073" s="5"/>
      <c r="C1073" s="63" t="s">
        <v>418</v>
      </c>
      <c r="D1073" s="204">
        <v>121</v>
      </c>
      <c r="E1073" s="204">
        <v>121</v>
      </c>
      <c r="F1073" s="204">
        <v>0</v>
      </c>
      <c r="G1073" s="204">
        <v>0</v>
      </c>
      <c r="H1073" s="205">
        <v>0.75</v>
      </c>
    </row>
    <row r="1074" spans="1:8" ht="14.25" customHeight="1">
      <c r="A1074" s="285"/>
      <c r="B1074" s="5"/>
      <c r="C1074" s="63" t="s">
        <v>599</v>
      </c>
      <c r="D1074" s="204">
        <v>1714</v>
      </c>
      <c r="E1074" s="204">
        <v>1639</v>
      </c>
      <c r="F1074" s="204">
        <v>0</v>
      </c>
      <c r="G1074" s="204">
        <v>48</v>
      </c>
      <c r="H1074" s="205">
        <v>2</v>
      </c>
    </row>
    <row r="1075" spans="1:8" ht="14.25" customHeight="1">
      <c r="A1075" s="285"/>
      <c r="B1075" s="5" t="s">
        <v>187</v>
      </c>
      <c r="C1075" s="63" t="s">
        <v>462</v>
      </c>
      <c r="D1075" s="204">
        <v>360</v>
      </c>
      <c r="E1075" s="204">
        <v>101</v>
      </c>
      <c r="F1075" s="204">
        <v>101</v>
      </c>
      <c r="G1075" s="204">
        <v>0</v>
      </c>
      <c r="H1075" s="205">
        <v>1.6</v>
      </c>
    </row>
    <row r="1076" spans="1:8" ht="14.25" customHeight="1">
      <c r="A1076" s="285"/>
      <c r="B1076" s="5"/>
      <c r="C1076" s="63" t="s">
        <v>418</v>
      </c>
      <c r="D1076" s="204">
        <v>20</v>
      </c>
      <c r="E1076" s="204">
        <v>6</v>
      </c>
      <c r="F1076" s="204">
        <v>6</v>
      </c>
      <c r="G1076" s="204">
        <v>0</v>
      </c>
      <c r="H1076" s="205">
        <v>1.2</v>
      </c>
    </row>
    <row r="1077" spans="1:8" ht="14.25" customHeight="1">
      <c r="A1077" s="285"/>
      <c r="B1077" s="5"/>
      <c r="C1077" s="63" t="s">
        <v>431</v>
      </c>
      <c r="D1077" s="204">
        <v>19</v>
      </c>
      <c r="E1077" s="204">
        <v>7</v>
      </c>
      <c r="F1077" s="204">
        <v>7</v>
      </c>
      <c r="G1077" s="204">
        <v>0</v>
      </c>
      <c r="H1077" s="205">
        <v>1.6</v>
      </c>
    </row>
    <row r="1078" spans="1:8" ht="14.25" customHeight="1">
      <c r="A1078" s="285"/>
      <c r="B1078" s="5"/>
      <c r="C1078" s="63" t="s">
        <v>527</v>
      </c>
      <c r="D1078" s="204">
        <v>490</v>
      </c>
      <c r="E1078" s="204">
        <v>448</v>
      </c>
      <c r="F1078" s="204">
        <v>448</v>
      </c>
      <c r="G1078" s="204">
        <v>0</v>
      </c>
      <c r="H1078" s="205">
        <v>1.3</v>
      </c>
    </row>
    <row r="1079" spans="1:8" ht="14.25" customHeight="1">
      <c r="A1079" s="285"/>
      <c r="B1079" s="5" t="s">
        <v>87</v>
      </c>
      <c r="C1079" s="63" t="s">
        <v>825</v>
      </c>
      <c r="D1079" s="204">
        <v>50</v>
      </c>
      <c r="E1079" s="204">
        <v>50</v>
      </c>
      <c r="F1079" s="204">
        <v>50</v>
      </c>
      <c r="G1079" s="204"/>
      <c r="H1079" s="205">
        <v>0.5</v>
      </c>
    </row>
    <row r="1080" spans="1:8" ht="14.25" customHeight="1">
      <c r="A1080" s="285"/>
      <c r="B1080" s="5"/>
      <c r="C1080" s="63" t="s">
        <v>826</v>
      </c>
      <c r="D1080" s="204">
        <v>300</v>
      </c>
      <c r="E1080" s="204">
        <v>300</v>
      </c>
      <c r="F1080" s="204">
        <v>300</v>
      </c>
      <c r="G1080" s="204"/>
      <c r="H1080" s="205">
        <v>1.5</v>
      </c>
    </row>
    <row r="1081" spans="1:8" ht="14.25" customHeight="1">
      <c r="A1081" s="285"/>
      <c r="B1081" s="5"/>
      <c r="C1081" s="63" t="s">
        <v>812</v>
      </c>
      <c r="D1081" s="204">
        <v>35</v>
      </c>
      <c r="E1081" s="204">
        <v>18</v>
      </c>
      <c r="F1081" s="204">
        <v>18</v>
      </c>
      <c r="G1081" s="204"/>
      <c r="H1081" s="205">
        <v>1.2</v>
      </c>
    </row>
    <row r="1082" spans="1:8" ht="14.25" customHeight="1">
      <c r="A1082" s="285"/>
      <c r="B1082" s="5"/>
      <c r="C1082" s="63" t="s">
        <v>812</v>
      </c>
      <c r="D1082" s="204"/>
      <c r="E1082" s="204"/>
      <c r="F1082" s="204"/>
      <c r="G1082" s="204"/>
      <c r="H1082" s="205"/>
    </row>
    <row r="1083" spans="1:8" ht="14.25" customHeight="1">
      <c r="A1083" s="285"/>
      <c r="B1083" s="5"/>
      <c r="C1083" s="63" t="s">
        <v>843</v>
      </c>
      <c r="D1083" s="204">
        <v>370</v>
      </c>
      <c r="E1083" s="204">
        <v>370</v>
      </c>
      <c r="F1083" s="204">
        <v>370</v>
      </c>
      <c r="G1083" s="204"/>
      <c r="H1083" s="205">
        <v>1.6</v>
      </c>
    </row>
    <row r="1084" spans="1:8" ht="14.25" customHeight="1">
      <c r="A1084" s="285"/>
      <c r="B1084" s="5"/>
      <c r="C1084" s="63" t="s">
        <v>820</v>
      </c>
      <c r="D1084" s="204">
        <v>520</v>
      </c>
      <c r="E1084" s="204">
        <v>500</v>
      </c>
      <c r="F1084" s="204">
        <v>500</v>
      </c>
      <c r="G1084" s="204"/>
      <c r="H1084" s="205">
        <v>2</v>
      </c>
    </row>
    <row r="1085" spans="1:8" ht="14.25" customHeight="1">
      <c r="A1085" s="285"/>
      <c r="B1085" s="5"/>
      <c r="C1085" s="63" t="s">
        <v>815</v>
      </c>
      <c r="D1085" s="204">
        <v>2000</v>
      </c>
      <c r="E1085" s="204">
        <v>723</v>
      </c>
      <c r="F1085" s="204"/>
      <c r="G1085" s="204">
        <v>723</v>
      </c>
      <c r="H1085" s="205">
        <v>4.2</v>
      </c>
    </row>
    <row r="1086" spans="1:8" ht="14.25" customHeight="1">
      <c r="A1086" s="285"/>
      <c r="B1086" s="5"/>
      <c r="C1086" s="63" t="s">
        <v>861</v>
      </c>
      <c r="D1086" s="204">
        <v>322</v>
      </c>
      <c r="E1086" s="204">
        <v>177</v>
      </c>
      <c r="F1086" s="204"/>
      <c r="G1086" s="204">
        <v>177</v>
      </c>
      <c r="H1086" s="205">
        <v>3</v>
      </c>
    </row>
    <row r="1087" spans="1:8" ht="14.25" customHeight="1">
      <c r="A1087" s="285"/>
      <c r="B1087" s="5"/>
      <c r="C1087" s="63" t="s">
        <v>839</v>
      </c>
      <c r="D1087" s="204">
        <v>410</v>
      </c>
      <c r="E1087" s="204">
        <v>200</v>
      </c>
      <c r="F1087" s="204">
        <v>200</v>
      </c>
      <c r="G1087" s="204"/>
      <c r="H1087" s="205">
        <v>2.7</v>
      </c>
    </row>
    <row r="1088" spans="1:8" ht="14.25" customHeight="1">
      <c r="A1088" s="285"/>
      <c r="B1088" s="5"/>
      <c r="C1088" s="63" t="s">
        <v>823</v>
      </c>
      <c r="D1088" s="204">
        <v>1315</v>
      </c>
      <c r="E1088" s="204">
        <v>21</v>
      </c>
      <c r="F1088" s="204">
        <v>21</v>
      </c>
      <c r="G1088" s="204"/>
      <c r="H1088" s="205">
        <v>3</v>
      </c>
    </row>
    <row r="1089" spans="1:8" ht="14.25" customHeight="1">
      <c r="A1089" s="282">
        <v>58</v>
      </c>
      <c r="B1089" s="2" t="s">
        <v>250</v>
      </c>
      <c r="C1089" s="38"/>
      <c r="D1089" s="118">
        <f>SUM(D1090:D1092)</f>
        <v>578</v>
      </c>
      <c r="E1089" s="118">
        <f>SUM(E1090:E1092)</f>
        <v>261</v>
      </c>
      <c r="F1089" s="118">
        <f>SUM(F1090:F1092)</f>
        <v>261</v>
      </c>
      <c r="G1089" s="118">
        <f>SUM(G1090:G1092)</f>
        <v>0</v>
      </c>
      <c r="H1089" s="167"/>
    </row>
    <row r="1090" spans="1:8" ht="14.25" customHeight="1">
      <c r="A1090" s="295"/>
      <c r="B1090" s="10" t="s">
        <v>141</v>
      </c>
      <c r="C1090" s="254" t="s">
        <v>415</v>
      </c>
      <c r="D1090" s="132">
        <v>500</v>
      </c>
      <c r="E1090" s="132">
        <v>193</v>
      </c>
      <c r="F1090" s="132">
        <v>193</v>
      </c>
      <c r="G1090" s="132"/>
      <c r="H1090" s="172">
        <v>2.5</v>
      </c>
    </row>
    <row r="1091" spans="1:8" ht="14.25" customHeight="1">
      <c r="A1091" s="295"/>
      <c r="B1091" s="10"/>
      <c r="C1091" s="258" t="s">
        <v>404</v>
      </c>
      <c r="D1091" s="135">
        <v>60</v>
      </c>
      <c r="E1091" s="135">
        <v>50</v>
      </c>
      <c r="F1091" s="135">
        <v>50</v>
      </c>
      <c r="G1091" s="135"/>
      <c r="H1091" s="181" t="s">
        <v>440</v>
      </c>
    </row>
    <row r="1092" spans="1:8" ht="14.25" customHeight="1">
      <c r="A1092" s="286"/>
      <c r="B1092" s="6"/>
      <c r="C1092" s="246" t="s">
        <v>415</v>
      </c>
      <c r="D1092" s="131">
        <v>18</v>
      </c>
      <c r="E1092" s="131">
        <v>18</v>
      </c>
      <c r="F1092" s="131">
        <v>18</v>
      </c>
      <c r="G1092" s="131"/>
      <c r="H1092" s="220">
        <v>2.5</v>
      </c>
    </row>
    <row r="1093" spans="1:8" ht="14.25" customHeight="1">
      <c r="A1093" s="287">
        <v>59</v>
      </c>
      <c r="B1093" s="4" t="s">
        <v>109</v>
      </c>
      <c r="C1093" s="254"/>
      <c r="D1093" s="126">
        <f>SUM(D1094:D1099)</f>
        <v>931</v>
      </c>
      <c r="E1093" s="126">
        <f>SUM(E1094:E1099)</f>
        <v>322</v>
      </c>
      <c r="F1093" s="126">
        <f>SUM(F1094:F1099)</f>
        <v>322</v>
      </c>
      <c r="G1093" s="126">
        <f>SUM(G1094:G1099)</f>
        <v>0</v>
      </c>
      <c r="H1093" s="172"/>
    </row>
    <row r="1094" spans="1:8" ht="14.25" customHeight="1">
      <c r="A1094" s="287"/>
      <c r="B1094" s="5" t="s">
        <v>141</v>
      </c>
      <c r="C1094" s="257" t="s">
        <v>406</v>
      </c>
      <c r="D1094" s="132">
        <v>430</v>
      </c>
      <c r="E1094" s="132">
        <v>112</v>
      </c>
      <c r="F1094" s="132">
        <v>112</v>
      </c>
      <c r="G1094" s="132"/>
      <c r="H1094" s="234">
        <v>1.2</v>
      </c>
    </row>
    <row r="1095" spans="1:8" ht="14.25" customHeight="1">
      <c r="A1095" s="287"/>
      <c r="B1095" s="5"/>
      <c r="C1095" s="257" t="s">
        <v>415</v>
      </c>
      <c r="D1095" s="132">
        <v>240</v>
      </c>
      <c r="E1095" s="132">
        <v>106</v>
      </c>
      <c r="F1095" s="132">
        <v>106</v>
      </c>
      <c r="G1095" s="132"/>
      <c r="H1095" s="234">
        <v>3</v>
      </c>
    </row>
    <row r="1096" spans="1:8" ht="14.25" customHeight="1">
      <c r="A1096" s="287"/>
      <c r="B1096" s="5"/>
      <c r="C1096" s="257" t="s">
        <v>479</v>
      </c>
      <c r="D1096" s="132">
        <v>10</v>
      </c>
      <c r="E1096" s="132">
        <v>7</v>
      </c>
      <c r="F1096" s="132">
        <v>7</v>
      </c>
      <c r="G1096" s="132"/>
      <c r="H1096" s="234">
        <v>0.5</v>
      </c>
    </row>
    <row r="1097" spans="1:8" ht="14.25" customHeight="1">
      <c r="A1097" s="287"/>
      <c r="B1097" s="5"/>
      <c r="C1097" s="254" t="s">
        <v>415</v>
      </c>
      <c r="D1097" s="132">
        <v>53</v>
      </c>
      <c r="E1097" s="132">
        <v>53</v>
      </c>
      <c r="F1097" s="132">
        <v>53</v>
      </c>
      <c r="G1097" s="132"/>
      <c r="H1097" s="172">
        <v>4</v>
      </c>
    </row>
    <row r="1098" spans="1:8" ht="14.25" customHeight="1">
      <c r="A1098" s="295"/>
      <c r="B1098" s="27" t="s">
        <v>158</v>
      </c>
      <c r="C1098" s="258" t="s">
        <v>599</v>
      </c>
      <c r="D1098" s="135">
        <v>28</v>
      </c>
      <c r="E1098" s="135">
        <v>28</v>
      </c>
      <c r="F1098" s="135">
        <v>28</v>
      </c>
      <c r="G1098" s="135">
        <v>0</v>
      </c>
      <c r="H1098" s="181">
        <v>0.7</v>
      </c>
    </row>
    <row r="1099" spans="1:8" ht="14.25" customHeight="1">
      <c r="A1099" s="286"/>
      <c r="B1099" s="25" t="s">
        <v>187</v>
      </c>
      <c r="C1099" s="102" t="s">
        <v>415</v>
      </c>
      <c r="D1099" s="131">
        <v>170</v>
      </c>
      <c r="E1099" s="131">
        <v>16</v>
      </c>
      <c r="F1099" s="131">
        <v>16</v>
      </c>
      <c r="G1099" s="131">
        <v>0</v>
      </c>
      <c r="H1099" s="220">
        <v>1.6</v>
      </c>
    </row>
    <row r="1100" spans="1:8" ht="14.25" customHeight="1">
      <c r="A1100" s="287">
        <v>60</v>
      </c>
      <c r="B1100" s="4" t="s">
        <v>110</v>
      </c>
      <c r="C1100" s="42"/>
      <c r="D1100" s="129">
        <f>SUM(D1101:D1105)</f>
        <v>814</v>
      </c>
      <c r="E1100" s="129">
        <f>SUM(E1101:E1105)</f>
        <v>450</v>
      </c>
      <c r="F1100" s="129">
        <f>SUM(F1101:F1105)</f>
        <v>74</v>
      </c>
      <c r="G1100" s="129">
        <f>SUM(G1101:G1105)</f>
        <v>376</v>
      </c>
      <c r="H1100" s="176"/>
    </row>
    <row r="1101" spans="1:8" ht="14.25" customHeight="1">
      <c r="A1101" s="284"/>
      <c r="B1101" s="7" t="s">
        <v>141</v>
      </c>
      <c r="C1101" s="42" t="s">
        <v>509</v>
      </c>
      <c r="D1101" s="207">
        <v>10</v>
      </c>
      <c r="E1101" s="207">
        <v>7</v>
      </c>
      <c r="F1101" s="207">
        <v>7</v>
      </c>
      <c r="G1101" s="207"/>
      <c r="H1101" s="176">
        <v>0.4</v>
      </c>
    </row>
    <row r="1102" spans="1:8" ht="14.25" customHeight="1">
      <c r="A1102" s="285"/>
      <c r="B1102" s="5" t="s">
        <v>196</v>
      </c>
      <c r="C1102" s="63" t="s">
        <v>436</v>
      </c>
      <c r="D1102" s="204">
        <v>31</v>
      </c>
      <c r="E1102" s="204">
        <v>22</v>
      </c>
      <c r="F1102" s="204">
        <v>0</v>
      </c>
      <c r="G1102" s="204">
        <v>22</v>
      </c>
      <c r="H1102" s="205">
        <v>2.7</v>
      </c>
    </row>
    <row r="1103" spans="1:8" ht="14.25" customHeight="1">
      <c r="A1103" s="285"/>
      <c r="B1103" s="5"/>
      <c r="C1103" s="63" t="s">
        <v>458</v>
      </c>
      <c r="D1103" s="204">
        <v>94</v>
      </c>
      <c r="E1103" s="204">
        <v>17</v>
      </c>
      <c r="F1103" s="204">
        <v>17</v>
      </c>
      <c r="G1103" s="204">
        <v>0</v>
      </c>
      <c r="H1103" s="205">
        <v>3</v>
      </c>
    </row>
    <row r="1104" spans="1:8" ht="14.25" customHeight="1">
      <c r="A1104" s="285"/>
      <c r="B1104" s="5"/>
      <c r="C1104" s="63" t="s">
        <v>418</v>
      </c>
      <c r="D1104" s="204">
        <v>479</v>
      </c>
      <c r="E1104" s="204">
        <v>354</v>
      </c>
      <c r="F1104" s="204">
        <v>0</v>
      </c>
      <c r="G1104" s="204">
        <v>354</v>
      </c>
      <c r="H1104" s="205">
        <v>0.8</v>
      </c>
    </row>
    <row r="1105" spans="1:8" ht="14.25" customHeight="1">
      <c r="A1105" s="286"/>
      <c r="B1105" s="6" t="s">
        <v>187</v>
      </c>
      <c r="C1105" s="102" t="s">
        <v>462</v>
      </c>
      <c r="D1105" s="131">
        <v>200</v>
      </c>
      <c r="E1105" s="131">
        <v>50</v>
      </c>
      <c r="F1105" s="131">
        <v>50</v>
      </c>
      <c r="G1105" s="131">
        <v>0</v>
      </c>
      <c r="H1105" s="220">
        <v>3.6</v>
      </c>
    </row>
    <row r="1106" spans="1:8" ht="14.25" customHeight="1">
      <c r="A1106" s="287">
        <v>61</v>
      </c>
      <c r="B1106" s="4" t="s">
        <v>111</v>
      </c>
      <c r="C1106" s="42"/>
      <c r="D1106" s="129">
        <f>SUM(D1107:D1113)</f>
        <v>1191</v>
      </c>
      <c r="E1106" s="129">
        <f>SUM(E1107:E1113)</f>
        <v>595</v>
      </c>
      <c r="F1106" s="129">
        <f>SUM(F1107:F1113)</f>
        <v>282</v>
      </c>
      <c r="G1106" s="129">
        <f>SUM(G1107:G1113)</f>
        <v>31</v>
      </c>
      <c r="H1106" s="176"/>
    </row>
    <row r="1107" spans="1:8" ht="14.25" customHeight="1">
      <c r="A1107" s="285"/>
      <c r="B1107" s="5" t="s">
        <v>141</v>
      </c>
      <c r="C1107" s="63" t="s">
        <v>468</v>
      </c>
      <c r="D1107" s="204">
        <v>250</v>
      </c>
      <c r="E1107" s="204">
        <v>49</v>
      </c>
      <c r="F1107" s="204">
        <v>49</v>
      </c>
      <c r="G1107" s="204"/>
      <c r="H1107" s="205">
        <v>3.5</v>
      </c>
    </row>
    <row r="1108" spans="1:8" ht="14.25" customHeight="1">
      <c r="A1108" s="285"/>
      <c r="B1108" s="5" t="s">
        <v>158</v>
      </c>
      <c r="C1108" s="63" t="s">
        <v>431</v>
      </c>
      <c r="D1108" s="204">
        <v>50</v>
      </c>
      <c r="E1108" s="204">
        <v>39</v>
      </c>
      <c r="F1108" s="204">
        <v>37</v>
      </c>
      <c r="G1108" s="204">
        <v>0</v>
      </c>
      <c r="H1108" s="205">
        <v>3</v>
      </c>
    </row>
    <row r="1109" spans="1:8" ht="14.25" customHeight="1">
      <c r="A1109" s="285"/>
      <c r="B1109" s="5" t="s">
        <v>196</v>
      </c>
      <c r="C1109" s="63" t="s">
        <v>641</v>
      </c>
      <c r="D1109" s="204">
        <v>93</v>
      </c>
      <c r="E1109" s="204">
        <v>93</v>
      </c>
      <c r="F1109" s="204">
        <v>93</v>
      </c>
      <c r="G1109" s="204">
        <v>0</v>
      </c>
      <c r="H1109" s="205">
        <v>2</v>
      </c>
    </row>
    <row r="1110" spans="1:8" ht="14.25" customHeight="1">
      <c r="A1110" s="285"/>
      <c r="B1110" s="5"/>
      <c r="C1110" s="63" t="s">
        <v>434</v>
      </c>
      <c r="D1110" s="204">
        <v>442</v>
      </c>
      <c r="E1110" s="204">
        <v>280</v>
      </c>
      <c r="F1110" s="204">
        <v>0</v>
      </c>
      <c r="G1110" s="204">
        <v>0</v>
      </c>
      <c r="H1110" s="205">
        <v>2</v>
      </c>
    </row>
    <row r="1111" spans="1:8" ht="14.25" customHeight="1">
      <c r="A1111" s="285"/>
      <c r="B1111" s="5" t="s">
        <v>187</v>
      </c>
      <c r="C1111" s="63" t="s">
        <v>396</v>
      </c>
      <c r="D1111" s="204">
        <v>165</v>
      </c>
      <c r="E1111" s="204">
        <v>17</v>
      </c>
      <c r="F1111" s="204">
        <v>17</v>
      </c>
      <c r="G1111" s="204">
        <v>0</v>
      </c>
      <c r="H1111" s="205">
        <v>1.9</v>
      </c>
    </row>
    <row r="1112" spans="1:8" ht="14.25" customHeight="1">
      <c r="A1112" s="285"/>
      <c r="B1112" s="5"/>
      <c r="C1112" s="63" t="s">
        <v>452</v>
      </c>
      <c r="D1112" s="204">
        <v>150</v>
      </c>
      <c r="E1112" s="204">
        <v>86</v>
      </c>
      <c r="F1112" s="204">
        <v>86</v>
      </c>
      <c r="G1112" s="204">
        <v>0</v>
      </c>
      <c r="H1112" s="205">
        <v>1.6</v>
      </c>
    </row>
    <row r="1113" spans="1:8" ht="14.25" customHeight="1">
      <c r="A1113" s="286"/>
      <c r="B1113" s="6" t="s">
        <v>87</v>
      </c>
      <c r="C1113" s="102" t="s">
        <v>861</v>
      </c>
      <c r="D1113" s="131">
        <v>41</v>
      </c>
      <c r="E1113" s="131">
        <v>31</v>
      </c>
      <c r="F1113" s="131"/>
      <c r="G1113" s="131">
        <v>31</v>
      </c>
      <c r="H1113" s="178">
        <v>3.5</v>
      </c>
    </row>
    <row r="1114" spans="1:8" ht="12.75">
      <c r="A1114" s="287">
        <v>62</v>
      </c>
      <c r="B1114" s="4" t="s">
        <v>274</v>
      </c>
      <c r="C1114" s="42"/>
      <c r="D1114" s="129">
        <f>SUM(D1115:D1117)</f>
        <v>454</v>
      </c>
      <c r="E1114" s="129">
        <f>SUM(E1115:E1117)</f>
        <v>401</v>
      </c>
      <c r="F1114" s="129">
        <f>SUM(F1115:F1117)</f>
        <v>250</v>
      </c>
      <c r="G1114" s="129">
        <f>SUM(G1115:G1117)</f>
        <v>151</v>
      </c>
      <c r="H1114" s="176"/>
    </row>
    <row r="1115" spans="1:8" ht="14.25" customHeight="1">
      <c r="A1115" s="287"/>
      <c r="B1115" s="7" t="s">
        <v>196</v>
      </c>
      <c r="C1115" s="42" t="s">
        <v>502</v>
      </c>
      <c r="D1115" s="207">
        <v>250</v>
      </c>
      <c r="E1115" s="207">
        <v>250</v>
      </c>
      <c r="F1115" s="207">
        <v>250</v>
      </c>
      <c r="G1115" s="207">
        <v>0</v>
      </c>
      <c r="H1115" s="176">
        <v>2</v>
      </c>
    </row>
    <row r="1116" spans="1:8" ht="14.25" customHeight="1">
      <c r="A1116" s="287"/>
      <c r="B1116" s="7"/>
      <c r="C1116" s="42" t="s">
        <v>462</v>
      </c>
      <c r="D1116" s="207">
        <v>54</v>
      </c>
      <c r="E1116" s="207">
        <v>50</v>
      </c>
      <c r="F1116" s="207">
        <v>0</v>
      </c>
      <c r="G1116" s="207">
        <v>50</v>
      </c>
      <c r="H1116" s="176">
        <v>2</v>
      </c>
    </row>
    <row r="1117" spans="1:8" ht="14.25" customHeight="1">
      <c r="A1117" s="286"/>
      <c r="B1117" s="6"/>
      <c r="C1117" s="102" t="s">
        <v>398</v>
      </c>
      <c r="D1117" s="131">
        <v>150</v>
      </c>
      <c r="E1117" s="131">
        <v>101</v>
      </c>
      <c r="F1117" s="131">
        <v>0</v>
      </c>
      <c r="G1117" s="131">
        <v>101</v>
      </c>
      <c r="H1117" s="178">
        <v>1.8</v>
      </c>
    </row>
    <row r="1118" spans="1:8" ht="14.25" customHeight="1">
      <c r="A1118" s="287">
        <v>63</v>
      </c>
      <c r="B1118" s="4" t="s">
        <v>51</v>
      </c>
      <c r="C1118" s="254"/>
      <c r="D1118" s="126">
        <f>SUM(D1119:D1123)</f>
        <v>462</v>
      </c>
      <c r="E1118" s="126">
        <f>SUM(E1119:E1123)</f>
        <v>137</v>
      </c>
      <c r="F1118" s="126">
        <f>SUM(F1119:F1123)</f>
        <v>137</v>
      </c>
      <c r="G1118" s="126">
        <f>SUM(G1119:G1123)</f>
        <v>0</v>
      </c>
      <c r="H1118" s="172"/>
    </row>
    <row r="1119" spans="1:8" ht="14.25" customHeight="1">
      <c r="A1119" s="285"/>
      <c r="B1119" s="5" t="s">
        <v>187</v>
      </c>
      <c r="C1119" s="63" t="s">
        <v>462</v>
      </c>
      <c r="D1119" s="204">
        <v>100</v>
      </c>
      <c r="E1119" s="204">
        <v>1</v>
      </c>
      <c r="F1119" s="204">
        <v>1</v>
      </c>
      <c r="G1119" s="204">
        <v>0</v>
      </c>
      <c r="H1119" s="205">
        <v>3.4</v>
      </c>
    </row>
    <row r="1120" spans="1:8" ht="14.25" customHeight="1">
      <c r="A1120" s="285"/>
      <c r="B1120" s="5"/>
      <c r="C1120" s="63" t="s">
        <v>394</v>
      </c>
      <c r="D1120" s="204">
        <v>0</v>
      </c>
      <c r="E1120" s="204">
        <v>27</v>
      </c>
      <c r="F1120" s="204">
        <v>27</v>
      </c>
      <c r="G1120" s="204">
        <v>0</v>
      </c>
      <c r="H1120" s="205" t="s">
        <v>760</v>
      </c>
    </row>
    <row r="1121" spans="1:8" ht="14.25" customHeight="1">
      <c r="A1121" s="285"/>
      <c r="B1121" s="5" t="s">
        <v>87</v>
      </c>
      <c r="C1121" s="63" t="s">
        <v>811</v>
      </c>
      <c r="D1121" s="136">
        <v>100</v>
      </c>
      <c r="E1121" s="136">
        <v>99</v>
      </c>
      <c r="F1121" s="136">
        <v>99</v>
      </c>
      <c r="G1121" s="136"/>
      <c r="H1121" s="184">
        <v>2.2</v>
      </c>
    </row>
    <row r="1122" spans="1:8" ht="14.25" customHeight="1">
      <c r="A1122" s="285"/>
      <c r="B1122" s="5"/>
      <c r="C1122" s="63" t="s">
        <v>843</v>
      </c>
      <c r="D1122" s="204">
        <v>257</v>
      </c>
      <c r="E1122" s="204">
        <v>6</v>
      </c>
      <c r="F1122" s="204">
        <v>6</v>
      </c>
      <c r="G1122" s="204"/>
      <c r="H1122" s="205">
        <v>2</v>
      </c>
    </row>
    <row r="1123" spans="1:8" ht="14.25" customHeight="1" thickBot="1">
      <c r="A1123" s="285"/>
      <c r="B1123" s="5"/>
      <c r="C1123" s="63" t="s">
        <v>837</v>
      </c>
      <c r="D1123" s="204">
        <v>5</v>
      </c>
      <c r="E1123" s="204">
        <v>4</v>
      </c>
      <c r="F1123" s="204">
        <v>4</v>
      </c>
      <c r="G1123" s="204"/>
      <c r="H1123" s="205">
        <v>2.5</v>
      </c>
    </row>
    <row r="1124" spans="1:8" ht="14.25" customHeight="1" thickBot="1">
      <c r="A1124" s="342"/>
      <c r="B1124" s="343" t="s">
        <v>163</v>
      </c>
      <c r="C1124" s="387"/>
      <c r="D1124" s="388">
        <f>D707+D710+D712+D728+D730+D735+D755+D757+D760+D762+D764+D766+D770+D772+D774+D783+D785+D787+D814+D821+D825+D829+D831+D845+D863+D878+D884+D892+D894+D898+D901+D903+D910+D915+D957+D962+D965+D969+D971+D973+D975+D982+D985+D989+D994+D1003+D1007+D1009+D1018+D1031+D1034+D1036+D1038+D1043+D1046+D1056+D1059+D1089+D1093+D1100+D1106+D1114+D1118</f>
        <v>88805</v>
      </c>
      <c r="E1124" s="388">
        <f>E707+E710+E712+E728+E730+E735+E755+E757+E760+E762+E764+E766+E770+E772+E774+E783+E785+E787+E814+E821+E825+E829+E831+E845+E863+E878+E884+E892+E894+E898+E901+E903+E910+E915+E957+E962+E965+E969+E971+E973+E975+E982+E985+E989+E994+E1003+E1007+E1009+E1018+E1031+E1034+E1036+E1038+E1043+E1046+E1056+E1059+E1089+E1093+E1100+E1106+E1114+E1118</f>
        <v>52740</v>
      </c>
      <c r="F1124" s="388">
        <f>F707+F710+F712+F728+F730+F735+F755+F757+F760+F762+F764+F766+F770+F772+F774+F783+F785+F787+F814+F821+F825+F829+F831+F845+F863+F878+F884+F892+F894+F898+F901+F903+F910+F915+F957+F962+F965+F969+F971+F973+F975+F982+F985+F989+F994+F1003+F1007+F1009+F1018+F1031+F1034+F1036+F1038+F1043+F1046+F1056+F1059+F1089+F1093+F1100+F1106+F1114+F1118</f>
        <v>27167</v>
      </c>
      <c r="G1124" s="388">
        <f>G707+G710+G712+G728+G730+G735+G755+G757+G760+G762+G764+G766+G770+G772+G774+G783+G785+G787+G814+G821+G825+G829+G831+G845+G863+G878+G884+G892+G894+G898+G901+G903+G910+G915+G957+G962+G965+G969+G971+G973+G975+G982+G985+G989+G994+G1003+G1007+G1009+G1018+G1031+G1034+G1036+G1038+G1043+G1046+G1056+G1059+G1089+G1093+G1100+G1106+G1114+G1118</f>
        <v>10687</v>
      </c>
      <c r="H1124" s="389"/>
    </row>
    <row r="1125" spans="1:8" ht="14.25" customHeight="1">
      <c r="A1125" s="295"/>
      <c r="B1125" s="14" t="s">
        <v>6</v>
      </c>
      <c r="C1125" s="21"/>
      <c r="D1125" s="130"/>
      <c r="E1125" s="130" t="s">
        <v>1</v>
      </c>
      <c r="F1125" s="130"/>
      <c r="G1125" s="130"/>
      <c r="H1125" s="170"/>
    </row>
    <row r="1126" spans="1:8" ht="14.25" customHeight="1">
      <c r="A1126" s="282">
        <v>1</v>
      </c>
      <c r="B1126" s="2" t="s">
        <v>175</v>
      </c>
      <c r="C1126" s="38"/>
      <c r="D1126" s="118">
        <f>SUM(D1127:D1130)</f>
        <v>2770</v>
      </c>
      <c r="E1126" s="118">
        <f>SUM(E1127:E1130)</f>
        <v>2273</v>
      </c>
      <c r="F1126" s="118">
        <f>SUM(F1127:F1130)</f>
        <v>2273</v>
      </c>
      <c r="G1126" s="118">
        <f>SUM(G1127:G1130)</f>
        <v>0</v>
      </c>
      <c r="H1126" s="167"/>
    </row>
    <row r="1127" spans="1:8" ht="14.25" customHeight="1">
      <c r="A1127" s="285"/>
      <c r="B1127" s="7" t="s">
        <v>187</v>
      </c>
      <c r="C1127" s="63" t="s">
        <v>458</v>
      </c>
      <c r="D1127" s="204">
        <v>60</v>
      </c>
      <c r="E1127" s="204">
        <v>23</v>
      </c>
      <c r="F1127" s="204">
        <v>23</v>
      </c>
      <c r="G1127" s="204">
        <v>0</v>
      </c>
      <c r="H1127" s="205">
        <v>2</v>
      </c>
    </row>
    <row r="1128" spans="1:8" ht="14.25" customHeight="1">
      <c r="A1128" s="285"/>
      <c r="B1128" s="5"/>
      <c r="C1128" s="63" t="s">
        <v>761</v>
      </c>
      <c r="D1128" s="204">
        <v>140</v>
      </c>
      <c r="E1128" s="204">
        <v>125</v>
      </c>
      <c r="F1128" s="204">
        <v>125</v>
      </c>
      <c r="G1128" s="204">
        <v>0</v>
      </c>
      <c r="H1128" s="205" t="s">
        <v>762</v>
      </c>
    </row>
    <row r="1129" spans="1:8" ht="14.25" customHeight="1">
      <c r="A1129" s="290"/>
      <c r="B1129" s="10" t="s">
        <v>196</v>
      </c>
      <c r="C1129" s="221" t="s">
        <v>412</v>
      </c>
      <c r="D1129" s="206">
        <v>2500</v>
      </c>
      <c r="E1129" s="206">
        <v>2088</v>
      </c>
      <c r="F1129" s="206">
        <v>2088</v>
      </c>
      <c r="G1129" s="206">
        <v>0</v>
      </c>
      <c r="H1129" s="179">
        <v>0.8</v>
      </c>
    </row>
    <row r="1130" spans="1:8" ht="14.25" customHeight="1">
      <c r="A1130" s="304"/>
      <c r="B1130" s="6" t="s">
        <v>87</v>
      </c>
      <c r="C1130" s="219" t="s">
        <v>836</v>
      </c>
      <c r="D1130" s="131">
        <v>70</v>
      </c>
      <c r="E1130" s="131">
        <v>37</v>
      </c>
      <c r="F1130" s="131">
        <v>37</v>
      </c>
      <c r="G1130" s="131"/>
      <c r="H1130" s="178">
        <v>1.1</v>
      </c>
    </row>
    <row r="1131" spans="1:8" ht="14.25" customHeight="1">
      <c r="A1131" s="305">
        <v>2</v>
      </c>
      <c r="B1131" s="2" t="s">
        <v>176</v>
      </c>
      <c r="C1131" s="39"/>
      <c r="D1131" s="118">
        <f>SUM(D1132:D1133)</f>
        <v>104</v>
      </c>
      <c r="E1131" s="118">
        <f>SUM(E1132:E1133)</f>
        <v>12</v>
      </c>
      <c r="F1131" s="118">
        <f>SUM(F1132:F1133)</f>
        <v>12</v>
      </c>
      <c r="G1131" s="118">
        <f>SUM(G1132:G1133)</f>
        <v>0</v>
      </c>
      <c r="H1131" s="167"/>
    </row>
    <row r="1132" spans="1:8" ht="14.25" customHeight="1">
      <c r="A1132" s="306"/>
      <c r="B1132" s="53" t="s">
        <v>187</v>
      </c>
      <c r="C1132" s="222" t="s">
        <v>763</v>
      </c>
      <c r="D1132" s="130">
        <v>80</v>
      </c>
      <c r="E1132" s="130">
        <v>4</v>
      </c>
      <c r="F1132" s="130">
        <v>4</v>
      </c>
      <c r="G1132" s="130">
        <v>0</v>
      </c>
      <c r="H1132" s="170">
        <v>2</v>
      </c>
    </row>
    <row r="1133" spans="1:8" ht="14.25" customHeight="1">
      <c r="A1133" s="304"/>
      <c r="B1133" s="6"/>
      <c r="C1133" s="219" t="s">
        <v>764</v>
      </c>
      <c r="D1133" s="131">
        <v>24</v>
      </c>
      <c r="E1133" s="131">
        <v>8</v>
      </c>
      <c r="F1133" s="131">
        <v>8</v>
      </c>
      <c r="G1133" s="131">
        <v>0</v>
      </c>
      <c r="H1133" s="178" t="s">
        <v>756</v>
      </c>
    </row>
    <row r="1134" spans="1:8" ht="14.25" customHeight="1">
      <c r="A1134" s="305">
        <v>3</v>
      </c>
      <c r="B1134" s="2" t="s">
        <v>184</v>
      </c>
      <c r="C1134" s="39"/>
      <c r="D1134" s="118">
        <f>SUM(D1135:D1136)</f>
        <v>335</v>
      </c>
      <c r="E1134" s="118">
        <f>SUM(E1135:E1136)</f>
        <v>320</v>
      </c>
      <c r="F1134" s="118">
        <f>SUM(F1135:F1136)</f>
        <v>320</v>
      </c>
      <c r="G1134" s="118">
        <f>SUM(G1135:G1136)</f>
        <v>0</v>
      </c>
      <c r="H1134" s="167"/>
    </row>
    <row r="1135" spans="1:8" ht="14.25" customHeight="1">
      <c r="A1135" s="303"/>
      <c r="B1135" s="7" t="s">
        <v>187</v>
      </c>
      <c r="C1135" s="223" t="s">
        <v>436</v>
      </c>
      <c r="D1135" s="204">
        <v>230</v>
      </c>
      <c r="E1135" s="204">
        <v>225</v>
      </c>
      <c r="F1135" s="204">
        <v>225</v>
      </c>
      <c r="G1135" s="204">
        <v>0</v>
      </c>
      <c r="H1135" s="205">
        <v>1.8</v>
      </c>
    </row>
    <row r="1136" spans="1:8" ht="14.25" customHeight="1">
      <c r="A1136" s="304"/>
      <c r="B1136" s="6"/>
      <c r="C1136" s="219" t="s">
        <v>462</v>
      </c>
      <c r="D1136" s="131">
        <v>105</v>
      </c>
      <c r="E1136" s="131">
        <v>95</v>
      </c>
      <c r="F1136" s="131">
        <v>95</v>
      </c>
      <c r="G1136" s="131">
        <v>0</v>
      </c>
      <c r="H1136" s="178">
        <v>1.9</v>
      </c>
    </row>
    <row r="1137" spans="1:8" ht="14.25" customHeight="1">
      <c r="A1137" s="305">
        <v>4</v>
      </c>
      <c r="B1137" s="2" t="s">
        <v>313</v>
      </c>
      <c r="C1137" s="39"/>
      <c r="D1137" s="118">
        <f>SUM(D1138)</f>
        <v>220</v>
      </c>
      <c r="E1137" s="118">
        <f>SUM(E1138)</f>
        <v>8</v>
      </c>
      <c r="F1137" s="118">
        <f>SUM(F1138)</f>
        <v>8</v>
      </c>
      <c r="G1137" s="118">
        <f>SUM(G1138)</f>
        <v>0</v>
      </c>
      <c r="H1137" s="167"/>
    </row>
    <row r="1138" spans="1:8" ht="14.25" customHeight="1">
      <c r="A1138" s="304"/>
      <c r="B1138" s="6" t="s">
        <v>141</v>
      </c>
      <c r="C1138" s="219" t="s">
        <v>506</v>
      </c>
      <c r="D1138" s="131">
        <v>220</v>
      </c>
      <c r="E1138" s="131">
        <v>8</v>
      </c>
      <c r="F1138" s="131">
        <v>8</v>
      </c>
      <c r="G1138" s="131"/>
      <c r="H1138" s="178">
        <v>1.3</v>
      </c>
    </row>
    <row r="1139" spans="1:8" ht="14.25" customHeight="1">
      <c r="A1139" s="287">
        <v>5</v>
      </c>
      <c r="B1139" s="4" t="s">
        <v>167</v>
      </c>
      <c r="C1139" s="42"/>
      <c r="D1139" s="129">
        <f>SUM(D1140:D1141)</f>
        <v>370</v>
      </c>
      <c r="E1139" s="129">
        <f>SUM(E1140:E1141)</f>
        <v>237</v>
      </c>
      <c r="F1139" s="129">
        <f>SUM(F1140:F1141)</f>
        <v>237</v>
      </c>
      <c r="G1139" s="129">
        <f>SUM(G1140:G1141)</f>
        <v>0</v>
      </c>
      <c r="H1139" s="176"/>
    </row>
    <row r="1140" spans="1:8" ht="14.25" customHeight="1">
      <c r="A1140" s="284"/>
      <c r="B1140" s="7" t="s">
        <v>141</v>
      </c>
      <c r="C1140" s="42" t="s">
        <v>408</v>
      </c>
      <c r="D1140" s="207">
        <v>60</v>
      </c>
      <c r="E1140" s="207">
        <v>48</v>
      </c>
      <c r="F1140" s="207">
        <v>48</v>
      </c>
      <c r="G1140" s="207"/>
      <c r="H1140" s="176" t="s">
        <v>420</v>
      </c>
    </row>
    <row r="1141" spans="1:8" ht="14.25" customHeight="1">
      <c r="A1141" s="286"/>
      <c r="B1141" s="6" t="s">
        <v>187</v>
      </c>
      <c r="C1141" s="102" t="s">
        <v>396</v>
      </c>
      <c r="D1141" s="131">
        <v>310</v>
      </c>
      <c r="E1141" s="131">
        <v>189</v>
      </c>
      <c r="F1141" s="131">
        <v>189</v>
      </c>
      <c r="G1141" s="131">
        <v>0</v>
      </c>
      <c r="H1141" s="178">
        <v>3</v>
      </c>
    </row>
    <row r="1142" spans="1:8" ht="14.25" customHeight="1">
      <c r="A1142" s="282">
        <v>6</v>
      </c>
      <c r="B1142" s="2" t="s">
        <v>251</v>
      </c>
      <c r="C1142" s="38"/>
      <c r="D1142" s="118">
        <f>SUM(D1143:D1145)</f>
        <v>227</v>
      </c>
      <c r="E1142" s="118">
        <f>SUM(E1143:E1145)</f>
        <v>152</v>
      </c>
      <c r="F1142" s="118">
        <f>SUM(F1143:F1145)</f>
        <v>152</v>
      </c>
      <c r="G1142" s="118">
        <f>SUM(G1143:G1145)</f>
        <v>0</v>
      </c>
      <c r="H1142" s="167"/>
    </row>
    <row r="1143" spans="1:8" ht="14.25" customHeight="1">
      <c r="A1143" s="285"/>
      <c r="B1143" s="5" t="s">
        <v>187</v>
      </c>
      <c r="C1143" s="63" t="s">
        <v>396</v>
      </c>
      <c r="D1143" s="204">
        <v>64</v>
      </c>
      <c r="E1143" s="204">
        <v>20</v>
      </c>
      <c r="F1143" s="204">
        <v>20</v>
      </c>
      <c r="G1143" s="204">
        <v>0</v>
      </c>
      <c r="H1143" s="205">
        <v>1</v>
      </c>
    </row>
    <row r="1144" spans="1:8" ht="14.25" customHeight="1">
      <c r="A1144" s="285"/>
      <c r="B1144" s="8"/>
      <c r="C1144" s="63" t="s">
        <v>412</v>
      </c>
      <c r="D1144" s="204">
        <v>143</v>
      </c>
      <c r="E1144" s="204">
        <v>123</v>
      </c>
      <c r="F1144" s="204">
        <v>123</v>
      </c>
      <c r="G1144" s="204">
        <v>0</v>
      </c>
      <c r="H1144" s="205">
        <v>1.1</v>
      </c>
    </row>
    <row r="1145" spans="1:8" ht="14.25" customHeight="1">
      <c r="A1145" s="286"/>
      <c r="B1145" s="25" t="s">
        <v>87</v>
      </c>
      <c r="C1145" s="102" t="s">
        <v>816</v>
      </c>
      <c r="D1145" s="131">
        <v>20</v>
      </c>
      <c r="E1145" s="131">
        <v>9</v>
      </c>
      <c r="F1145" s="131">
        <v>9</v>
      </c>
      <c r="G1145" s="131"/>
      <c r="H1145" s="178">
        <v>1.7</v>
      </c>
    </row>
    <row r="1146" spans="1:8" s="3" customFormat="1" ht="14.25" customHeight="1">
      <c r="A1146" s="282">
        <v>7</v>
      </c>
      <c r="B1146" s="12" t="s">
        <v>865</v>
      </c>
      <c r="C1146" s="48"/>
      <c r="D1146" s="118">
        <f>SUM(D1147)</f>
        <v>261</v>
      </c>
      <c r="E1146" s="118">
        <f>SUM(E1147)</f>
        <v>261</v>
      </c>
      <c r="F1146" s="118">
        <f>SUM(F1147)</f>
        <v>0</v>
      </c>
      <c r="G1146" s="118"/>
      <c r="H1146" s="164"/>
    </row>
    <row r="1147" spans="1:8" ht="14.25" customHeight="1">
      <c r="A1147" s="286"/>
      <c r="B1147" s="25" t="s">
        <v>87</v>
      </c>
      <c r="C1147" s="102" t="s">
        <v>858</v>
      </c>
      <c r="D1147" s="131">
        <v>261</v>
      </c>
      <c r="E1147" s="131">
        <v>261</v>
      </c>
      <c r="F1147" s="131"/>
      <c r="G1147" s="131"/>
      <c r="H1147" s="178">
        <v>0.3</v>
      </c>
    </row>
    <row r="1148" spans="1:8" ht="14.25" customHeight="1">
      <c r="A1148" s="287">
        <v>8</v>
      </c>
      <c r="B1148" s="4" t="s">
        <v>181</v>
      </c>
      <c r="C1148" s="42"/>
      <c r="D1148" s="129">
        <f>SUM(D1149:D1150)</f>
        <v>340</v>
      </c>
      <c r="E1148" s="129">
        <f>SUM(E1149:E1150)</f>
        <v>150</v>
      </c>
      <c r="F1148" s="129">
        <f>SUM(F1149:F1150)</f>
        <v>150</v>
      </c>
      <c r="G1148" s="129">
        <f>SUM(G1149:G1150)</f>
        <v>0</v>
      </c>
      <c r="H1148" s="176"/>
    </row>
    <row r="1149" spans="1:8" ht="14.25" customHeight="1">
      <c r="A1149" s="285"/>
      <c r="B1149" s="5" t="s">
        <v>187</v>
      </c>
      <c r="C1149" s="63" t="s">
        <v>412</v>
      </c>
      <c r="D1149" s="204">
        <v>110</v>
      </c>
      <c r="E1149" s="204">
        <v>97</v>
      </c>
      <c r="F1149" s="204">
        <v>97</v>
      </c>
      <c r="G1149" s="204">
        <v>0</v>
      </c>
      <c r="H1149" s="205">
        <v>1.2</v>
      </c>
    </row>
    <row r="1150" spans="1:8" ht="14.25" customHeight="1">
      <c r="A1150" s="290"/>
      <c r="B1150" s="10"/>
      <c r="C1150" s="221" t="s">
        <v>518</v>
      </c>
      <c r="D1150" s="206">
        <v>230</v>
      </c>
      <c r="E1150" s="206">
        <v>53</v>
      </c>
      <c r="F1150" s="206">
        <v>53</v>
      </c>
      <c r="G1150" s="206">
        <v>0</v>
      </c>
      <c r="H1150" s="224" t="s">
        <v>768</v>
      </c>
    </row>
    <row r="1151" spans="1:8" s="3" customFormat="1" ht="14.25" customHeight="1">
      <c r="A1151" s="282">
        <v>9</v>
      </c>
      <c r="B1151" s="2" t="s">
        <v>471</v>
      </c>
      <c r="C1151" s="48"/>
      <c r="D1151" s="118">
        <f>SUM(D1152)</f>
        <v>50</v>
      </c>
      <c r="E1151" s="118">
        <f>SUM(E1152)</f>
        <v>42</v>
      </c>
      <c r="F1151" s="118">
        <f>SUM(F1152)</f>
        <v>42</v>
      </c>
      <c r="G1151" s="118">
        <f>SUM(G1152)</f>
        <v>0</v>
      </c>
      <c r="H1151" s="268"/>
    </row>
    <row r="1152" spans="1:8" ht="14.25" customHeight="1">
      <c r="A1152" s="295"/>
      <c r="B1152" s="53" t="s">
        <v>87</v>
      </c>
      <c r="C1152" s="21" t="s">
        <v>831</v>
      </c>
      <c r="D1152" s="130">
        <v>50</v>
      </c>
      <c r="E1152" s="130">
        <v>42</v>
      </c>
      <c r="F1152" s="130">
        <v>42</v>
      </c>
      <c r="G1152" s="130"/>
      <c r="H1152" s="267">
        <v>0.5</v>
      </c>
    </row>
    <row r="1153" spans="1:8" ht="14.25" customHeight="1">
      <c r="A1153" s="282">
        <v>10</v>
      </c>
      <c r="B1153" s="2" t="s">
        <v>52</v>
      </c>
      <c r="C1153" s="251"/>
      <c r="D1153" s="112">
        <f>SUM(D1154:D1156)</f>
        <v>65</v>
      </c>
      <c r="E1153" s="112">
        <f>SUM(E1154:E1156)</f>
        <v>28</v>
      </c>
      <c r="F1153" s="112">
        <f>SUM(F1154:F1156)</f>
        <v>28</v>
      </c>
      <c r="G1153" s="112">
        <f>SUM(G1154:G1156)</f>
        <v>0</v>
      </c>
      <c r="H1153" s="154"/>
    </row>
    <row r="1154" spans="1:8" ht="14.25" customHeight="1">
      <c r="A1154" s="288"/>
      <c r="B1154" s="53" t="s">
        <v>187</v>
      </c>
      <c r="C1154" s="258" t="s">
        <v>764</v>
      </c>
      <c r="D1154" s="135">
        <v>25</v>
      </c>
      <c r="E1154" s="135">
        <v>15</v>
      </c>
      <c r="F1154" s="135">
        <v>15</v>
      </c>
      <c r="G1154" s="135">
        <v>0</v>
      </c>
      <c r="H1154" s="181" t="s">
        <v>700</v>
      </c>
    </row>
    <row r="1155" spans="1:8" ht="14.25" customHeight="1">
      <c r="A1155" s="297"/>
      <c r="B1155" s="5" t="s">
        <v>87</v>
      </c>
      <c r="C1155" s="252" t="s">
        <v>866</v>
      </c>
      <c r="D1155" s="136">
        <v>10</v>
      </c>
      <c r="E1155" s="136">
        <v>3</v>
      </c>
      <c r="F1155" s="136">
        <v>3</v>
      </c>
      <c r="G1155" s="136"/>
      <c r="H1155" s="184">
        <v>0.2</v>
      </c>
    </row>
    <row r="1156" spans="1:8" ht="14.25" customHeight="1">
      <c r="A1156" s="286"/>
      <c r="B1156" s="6"/>
      <c r="C1156" s="102" t="s">
        <v>831</v>
      </c>
      <c r="D1156" s="131">
        <v>30</v>
      </c>
      <c r="E1156" s="131">
        <v>10</v>
      </c>
      <c r="F1156" s="131">
        <v>10</v>
      </c>
      <c r="G1156" s="131"/>
      <c r="H1156" s="178">
        <v>0.5</v>
      </c>
    </row>
    <row r="1157" spans="1:8" ht="14.25" customHeight="1">
      <c r="A1157" s="282">
        <v>11</v>
      </c>
      <c r="B1157" s="2" t="s">
        <v>201</v>
      </c>
      <c r="C1157" s="251"/>
      <c r="D1157" s="112">
        <f>SUM(D1158)</f>
        <v>389</v>
      </c>
      <c r="E1157" s="112">
        <f>SUM(E1158)</f>
        <v>247</v>
      </c>
      <c r="F1157" s="112">
        <f>SUM(F1158)</f>
        <v>247</v>
      </c>
      <c r="G1157" s="112">
        <f>SUM(G1158)</f>
        <v>0</v>
      </c>
      <c r="H1157" s="154"/>
    </row>
    <row r="1158" spans="1:8" ht="14.25" customHeight="1">
      <c r="A1158" s="286"/>
      <c r="B1158" s="6" t="s">
        <v>196</v>
      </c>
      <c r="C1158" s="102" t="s">
        <v>447</v>
      </c>
      <c r="D1158" s="131">
        <v>389</v>
      </c>
      <c r="E1158" s="131">
        <v>247</v>
      </c>
      <c r="F1158" s="131">
        <v>247</v>
      </c>
      <c r="G1158" s="131">
        <v>0</v>
      </c>
      <c r="H1158" s="178">
        <v>0.2</v>
      </c>
    </row>
    <row r="1159" spans="1:8" ht="14.25" customHeight="1">
      <c r="A1159" s="287">
        <v>12</v>
      </c>
      <c r="B1159" s="4" t="s">
        <v>61</v>
      </c>
      <c r="C1159" s="254"/>
      <c r="D1159" s="126">
        <f>SUM(D1160:D1166)</f>
        <v>1331</v>
      </c>
      <c r="E1159" s="126">
        <f>SUM(E1160:E1166)</f>
        <v>1057</v>
      </c>
      <c r="F1159" s="126">
        <f>SUM(F1160:F1166)</f>
        <v>762</v>
      </c>
      <c r="G1159" s="126">
        <f>SUM(G1160:G1166)</f>
        <v>28</v>
      </c>
      <c r="H1159" s="172"/>
    </row>
    <row r="1160" spans="1:8" ht="14.25" customHeight="1">
      <c r="A1160" s="285"/>
      <c r="B1160" s="5" t="s">
        <v>141</v>
      </c>
      <c r="C1160" s="63" t="s">
        <v>430</v>
      </c>
      <c r="D1160" s="204">
        <v>15</v>
      </c>
      <c r="E1160" s="204">
        <v>6</v>
      </c>
      <c r="F1160" s="204"/>
      <c r="G1160" s="204"/>
      <c r="H1160" s="205">
        <v>1.8</v>
      </c>
    </row>
    <row r="1161" spans="1:8" ht="14.25" customHeight="1">
      <c r="A1161" s="285"/>
      <c r="B1161" s="5"/>
      <c r="C1161" s="63" t="s">
        <v>407</v>
      </c>
      <c r="D1161" s="204">
        <v>100</v>
      </c>
      <c r="E1161" s="204">
        <v>18</v>
      </c>
      <c r="F1161" s="204">
        <v>18</v>
      </c>
      <c r="G1161" s="204"/>
      <c r="H1161" s="205">
        <v>1.5</v>
      </c>
    </row>
    <row r="1162" spans="1:8" ht="14.25" customHeight="1">
      <c r="A1162" s="285"/>
      <c r="B1162" s="5" t="s">
        <v>151</v>
      </c>
      <c r="C1162" s="63" t="s">
        <v>568</v>
      </c>
      <c r="D1162" s="204">
        <v>261</v>
      </c>
      <c r="E1162" s="204">
        <v>261</v>
      </c>
      <c r="F1162" s="204">
        <v>0</v>
      </c>
      <c r="G1162" s="204">
        <v>0</v>
      </c>
      <c r="H1162" s="205">
        <v>0</v>
      </c>
    </row>
    <row r="1163" spans="1:8" ht="14.25" customHeight="1">
      <c r="A1163" s="285"/>
      <c r="B1163" s="5" t="s">
        <v>196</v>
      </c>
      <c r="C1163" s="63" t="s">
        <v>436</v>
      </c>
      <c r="D1163" s="204">
        <v>130</v>
      </c>
      <c r="E1163" s="204">
        <v>102</v>
      </c>
      <c r="F1163" s="204">
        <v>102</v>
      </c>
      <c r="G1163" s="204">
        <v>0</v>
      </c>
      <c r="H1163" s="205">
        <v>1.7</v>
      </c>
    </row>
    <row r="1164" spans="1:8" ht="14.25" customHeight="1">
      <c r="A1164" s="285"/>
      <c r="B1164" s="5"/>
      <c r="C1164" s="63" t="s">
        <v>464</v>
      </c>
      <c r="D1164" s="204">
        <v>55</v>
      </c>
      <c r="E1164" s="204">
        <v>28</v>
      </c>
      <c r="F1164" s="204">
        <v>0</v>
      </c>
      <c r="G1164" s="204">
        <v>28</v>
      </c>
      <c r="H1164" s="205">
        <v>2.5</v>
      </c>
    </row>
    <row r="1165" spans="1:8" ht="14.25" customHeight="1">
      <c r="A1165" s="285"/>
      <c r="B1165" s="5"/>
      <c r="C1165" s="63" t="s">
        <v>454</v>
      </c>
      <c r="D1165" s="204">
        <v>100</v>
      </c>
      <c r="E1165" s="204">
        <v>69</v>
      </c>
      <c r="F1165" s="204">
        <v>69</v>
      </c>
      <c r="G1165" s="204">
        <v>0</v>
      </c>
      <c r="H1165" s="205">
        <v>0</v>
      </c>
    </row>
    <row r="1166" spans="1:8" ht="14.25" customHeight="1">
      <c r="A1166" s="286"/>
      <c r="B1166" s="6" t="s">
        <v>187</v>
      </c>
      <c r="C1166" s="102" t="s">
        <v>462</v>
      </c>
      <c r="D1166" s="131">
        <v>670</v>
      </c>
      <c r="E1166" s="131">
        <v>573</v>
      </c>
      <c r="F1166" s="131">
        <v>573</v>
      </c>
      <c r="G1166" s="131">
        <v>0</v>
      </c>
      <c r="H1166" s="178" t="s">
        <v>769</v>
      </c>
    </row>
    <row r="1167" spans="1:8" ht="14.25" customHeight="1">
      <c r="A1167" s="287">
        <v>13</v>
      </c>
      <c r="B1167" s="4" t="s">
        <v>210</v>
      </c>
      <c r="C1167" s="254"/>
      <c r="D1167" s="126">
        <f>SUM(D1168:D1175)</f>
        <v>632</v>
      </c>
      <c r="E1167" s="126">
        <f>SUM(E1168:E1175)</f>
        <v>334</v>
      </c>
      <c r="F1167" s="126">
        <f>SUM(F1168:F1175)</f>
        <v>266</v>
      </c>
      <c r="G1167" s="126">
        <f>SUM(G1168:G1175)</f>
        <v>59</v>
      </c>
      <c r="H1167" s="172"/>
    </row>
    <row r="1168" spans="1:8" ht="14.25" customHeight="1">
      <c r="A1168" s="285"/>
      <c r="B1168" s="5" t="s">
        <v>141</v>
      </c>
      <c r="C1168" s="63" t="s">
        <v>415</v>
      </c>
      <c r="D1168" s="204">
        <v>16</v>
      </c>
      <c r="E1168" s="204">
        <v>9</v>
      </c>
      <c r="F1168" s="204"/>
      <c r="G1168" s="204"/>
      <c r="H1168" s="205">
        <v>1.8</v>
      </c>
    </row>
    <row r="1169" spans="1:8" ht="14.25" customHeight="1">
      <c r="A1169" s="285"/>
      <c r="B1169" s="5" t="s">
        <v>196</v>
      </c>
      <c r="C1169" s="63" t="s">
        <v>396</v>
      </c>
      <c r="D1169" s="204">
        <v>40</v>
      </c>
      <c r="E1169" s="204">
        <v>20</v>
      </c>
      <c r="F1169" s="204">
        <v>0</v>
      </c>
      <c r="G1169" s="204">
        <v>20</v>
      </c>
      <c r="H1169" s="205">
        <v>0.9</v>
      </c>
    </row>
    <row r="1170" spans="1:8" ht="14.25" customHeight="1">
      <c r="A1170" s="285"/>
      <c r="B1170" s="5"/>
      <c r="C1170" s="63" t="s">
        <v>436</v>
      </c>
      <c r="D1170" s="204">
        <v>70</v>
      </c>
      <c r="E1170" s="204">
        <v>35</v>
      </c>
      <c r="F1170" s="204">
        <v>35</v>
      </c>
      <c r="G1170" s="204">
        <v>0</v>
      </c>
      <c r="H1170" s="205">
        <v>1</v>
      </c>
    </row>
    <row r="1171" spans="1:8" ht="14.25" customHeight="1">
      <c r="A1171" s="285"/>
      <c r="B1171" s="5"/>
      <c r="C1171" s="63" t="s">
        <v>398</v>
      </c>
      <c r="D1171" s="204">
        <v>88</v>
      </c>
      <c r="E1171" s="204">
        <v>39</v>
      </c>
      <c r="F1171" s="204">
        <v>0</v>
      </c>
      <c r="G1171" s="204">
        <v>39</v>
      </c>
      <c r="H1171" s="205">
        <v>1.2</v>
      </c>
    </row>
    <row r="1172" spans="1:8" ht="14.25" customHeight="1">
      <c r="A1172" s="285"/>
      <c r="B1172" s="5" t="s">
        <v>187</v>
      </c>
      <c r="C1172" s="63" t="s">
        <v>396</v>
      </c>
      <c r="D1172" s="204">
        <v>202</v>
      </c>
      <c r="E1172" s="204">
        <v>94</v>
      </c>
      <c r="F1172" s="204">
        <v>94</v>
      </c>
      <c r="G1172" s="204">
        <v>0</v>
      </c>
      <c r="H1172" s="205">
        <v>1</v>
      </c>
    </row>
    <row r="1173" spans="1:8" ht="14.25" customHeight="1">
      <c r="A1173" s="290"/>
      <c r="B1173" s="10"/>
      <c r="C1173" s="221" t="s">
        <v>436</v>
      </c>
      <c r="D1173" s="206">
        <v>76</v>
      </c>
      <c r="E1173" s="206">
        <v>8</v>
      </c>
      <c r="F1173" s="206">
        <v>8</v>
      </c>
      <c r="G1173" s="206">
        <v>0</v>
      </c>
      <c r="H1173" s="179">
        <v>1.1</v>
      </c>
    </row>
    <row r="1174" spans="1:8" ht="14.25" customHeight="1">
      <c r="A1174" s="290"/>
      <c r="B1174" s="10"/>
      <c r="C1174" s="221" t="s">
        <v>765</v>
      </c>
      <c r="D1174" s="206">
        <v>20</v>
      </c>
      <c r="E1174" s="206">
        <v>18</v>
      </c>
      <c r="F1174" s="206">
        <v>18</v>
      </c>
      <c r="G1174" s="206">
        <v>0</v>
      </c>
      <c r="H1174" s="179" t="s">
        <v>726</v>
      </c>
    </row>
    <row r="1175" spans="1:8" ht="14.25" customHeight="1">
      <c r="A1175" s="286"/>
      <c r="B1175" s="6" t="s">
        <v>87</v>
      </c>
      <c r="C1175" s="102" t="s">
        <v>843</v>
      </c>
      <c r="D1175" s="131">
        <v>120</v>
      </c>
      <c r="E1175" s="131">
        <v>111</v>
      </c>
      <c r="F1175" s="131">
        <v>111</v>
      </c>
      <c r="G1175" s="131"/>
      <c r="H1175" s="178">
        <v>0.6</v>
      </c>
    </row>
    <row r="1176" spans="1:8" ht="14.25" customHeight="1">
      <c r="A1176" s="287">
        <v>14</v>
      </c>
      <c r="B1176" s="4" t="s">
        <v>319</v>
      </c>
      <c r="C1176" s="254"/>
      <c r="D1176" s="126">
        <f>SUM(D1177:D1178)</f>
        <v>300</v>
      </c>
      <c r="E1176" s="126">
        <f>SUM(E1177:E1178)</f>
        <v>257</v>
      </c>
      <c r="F1176" s="126">
        <f>SUM(F1177:F1178)</f>
        <v>254</v>
      </c>
      <c r="G1176" s="126">
        <f>SUM(G1177:G1178)</f>
        <v>0</v>
      </c>
      <c r="H1176" s="172"/>
    </row>
    <row r="1177" spans="1:8" ht="14.25" customHeight="1">
      <c r="A1177" s="288"/>
      <c r="B1177" s="53" t="s">
        <v>158</v>
      </c>
      <c r="C1177" s="258" t="s">
        <v>607</v>
      </c>
      <c r="D1177" s="135">
        <v>200</v>
      </c>
      <c r="E1177" s="135">
        <v>162</v>
      </c>
      <c r="F1177" s="135">
        <v>159</v>
      </c>
      <c r="G1177" s="135">
        <v>0</v>
      </c>
      <c r="H1177" s="181">
        <v>0.7</v>
      </c>
    </row>
    <row r="1178" spans="1:8" ht="14.25" customHeight="1">
      <c r="A1178" s="286"/>
      <c r="B1178" s="6" t="s">
        <v>87</v>
      </c>
      <c r="C1178" s="102" t="s">
        <v>843</v>
      </c>
      <c r="D1178" s="131">
        <v>100</v>
      </c>
      <c r="E1178" s="131">
        <v>95</v>
      </c>
      <c r="F1178" s="131">
        <v>95</v>
      </c>
      <c r="G1178" s="131"/>
      <c r="H1178" s="178">
        <v>0.4</v>
      </c>
    </row>
    <row r="1179" spans="1:8" ht="14.25" customHeight="1">
      <c r="A1179" s="287">
        <v>15</v>
      </c>
      <c r="B1179" s="4" t="s">
        <v>271</v>
      </c>
      <c r="C1179" s="254"/>
      <c r="D1179" s="126">
        <f>SUM(D1180)</f>
        <v>30</v>
      </c>
      <c r="E1179" s="126">
        <f>SUM(E1180)</f>
        <v>10</v>
      </c>
      <c r="F1179" s="126">
        <f>SUM(F1180)</f>
        <v>10</v>
      </c>
      <c r="G1179" s="126">
        <f>SUM(G1180)</f>
        <v>0</v>
      </c>
      <c r="H1179" s="172"/>
    </row>
    <row r="1180" spans="1:8" ht="14.25" customHeight="1">
      <c r="A1180" s="286"/>
      <c r="B1180" s="6" t="s">
        <v>87</v>
      </c>
      <c r="C1180" s="102" t="s">
        <v>858</v>
      </c>
      <c r="D1180" s="131">
        <v>30</v>
      </c>
      <c r="E1180" s="131">
        <v>10</v>
      </c>
      <c r="F1180" s="131">
        <v>10</v>
      </c>
      <c r="G1180" s="131"/>
      <c r="H1180" s="178">
        <v>0.5</v>
      </c>
    </row>
    <row r="1181" spans="1:8" ht="14.25" customHeight="1">
      <c r="A1181" s="282">
        <v>16</v>
      </c>
      <c r="B1181" s="2" t="s">
        <v>267</v>
      </c>
      <c r="C1181" s="251"/>
      <c r="D1181" s="112">
        <f>SUM(D1182)</f>
        <v>42</v>
      </c>
      <c r="E1181" s="112">
        <f>SUM(E1182)</f>
        <v>37</v>
      </c>
      <c r="F1181" s="112">
        <f>SUM(F1182)</f>
        <v>37</v>
      </c>
      <c r="G1181" s="112">
        <f>SUM(G1182)</f>
        <v>0</v>
      </c>
      <c r="H1181" s="154"/>
    </row>
    <row r="1182" spans="1:8" ht="14.25" customHeight="1">
      <c r="A1182" s="286"/>
      <c r="B1182" s="6" t="s">
        <v>87</v>
      </c>
      <c r="C1182" s="102" t="s">
        <v>812</v>
      </c>
      <c r="D1182" s="131">
        <v>42</v>
      </c>
      <c r="E1182" s="131">
        <v>37</v>
      </c>
      <c r="F1182" s="131">
        <v>37</v>
      </c>
      <c r="G1182" s="131"/>
      <c r="H1182" s="178">
        <v>0.9</v>
      </c>
    </row>
    <row r="1183" spans="1:8" ht="14.25" customHeight="1">
      <c r="A1183" s="282">
        <v>17</v>
      </c>
      <c r="B1183" s="2" t="s">
        <v>185</v>
      </c>
      <c r="C1183" s="38"/>
      <c r="D1183" s="118">
        <f>SUM(D1184)</f>
        <v>38</v>
      </c>
      <c r="E1183" s="118">
        <f>SUM(E1184)</f>
        <v>3</v>
      </c>
      <c r="F1183" s="118">
        <f>SUM(F1184)</f>
        <v>3</v>
      </c>
      <c r="G1183" s="118">
        <f>SUM(G1184)</f>
        <v>0</v>
      </c>
      <c r="H1183" s="167"/>
    </row>
    <row r="1184" spans="1:8" ht="14.25" customHeight="1">
      <c r="A1184" s="286"/>
      <c r="B1184" s="10" t="s">
        <v>187</v>
      </c>
      <c r="C1184" s="102" t="s">
        <v>436</v>
      </c>
      <c r="D1184" s="131">
        <v>38</v>
      </c>
      <c r="E1184" s="131">
        <v>3</v>
      </c>
      <c r="F1184" s="131">
        <v>3</v>
      </c>
      <c r="G1184" s="131">
        <v>0</v>
      </c>
      <c r="H1184" s="178">
        <v>1.2</v>
      </c>
    </row>
    <row r="1185" spans="1:8" ht="14.25" customHeight="1">
      <c r="A1185" s="282">
        <v>18</v>
      </c>
      <c r="B1185" s="2" t="s">
        <v>371</v>
      </c>
      <c r="C1185" s="251"/>
      <c r="D1185" s="112">
        <f>SUM(D1186)</f>
        <v>100</v>
      </c>
      <c r="E1185" s="112">
        <f>SUM(E1186)</f>
        <v>68</v>
      </c>
      <c r="F1185" s="112">
        <f>SUM(F1186)</f>
        <v>68</v>
      </c>
      <c r="G1185" s="112">
        <f>SUM(G1186)</f>
        <v>0</v>
      </c>
      <c r="H1185" s="154"/>
    </row>
    <row r="1186" spans="1:8" ht="14.25" customHeight="1">
      <c r="A1186" s="286"/>
      <c r="B1186" s="6" t="s">
        <v>87</v>
      </c>
      <c r="C1186" s="102" t="s">
        <v>571</v>
      </c>
      <c r="D1186" s="131">
        <v>100</v>
      </c>
      <c r="E1186" s="131">
        <v>68</v>
      </c>
      <c r="F1186" s="131">
        <v>68</v>
      </c>
      <c r="G1186" s="131"/>
      <c r="H1186" s="178">
        <v>0.9</v>
      </c>
    </row>
    <row r="1187" spans="1:8" ht="14.25" customHeight="1">
      <c r="A1187" s="287">
        <v>19</v>
      </c>
      <c r="B1187" s="2" t="s">
        <v>118</v>
      </c>
      <c r="C1187" s="42"/>
      <c r="D1187" s="129">
        <f>SUM(D1188:D1190)</f>
        <v>498</v>
      </c>
      <c r="E1187" s="129">
        <f>SUM(E1188:E1190)</f>
        <v>418</v>
      </c>
      <c r="F1187" s="129">
        <f>SUM(F1188:F1190)</f>
        <v>418</v>
      </c>
      <c r="G1187" s="129">
        <f>SUM(G1188:G1190)</f>
        <v>0</v>
      </c>
      <c r="H1187" s="176"/>
    </row>
    <row r="1188" spans="1:8" ht="14.25" customHeight="1">
      <c r="A1188" s="287"/>
      <c r="B1188" s="7" t="s">
        <v>196</v>
      </c>
      <c r="C1188" s="42" t="s">
        <v>396</v>
      </c>
      <c r="D1188" s="207">
        <v>120</v>
      </c>
      <c r="E1188" s="207">
        <v>93</v>
      </c>
      <c r="F1188" s="207">
        <v>93</v>
      </c>
      <c r="G1188" s="207">
        <v>0</v>
      </c>
      <c r="H1188" s="176">
        <v>1.6</v>
      </c>
    </row>
    <row r="1189" spans="1:8" ht="14.25" customHeight="1">
      <c r="A1189" s="287"/>
      <c r="B1189" s="4"/>
      <c r="C1189" s="42" t="s">
        <v>398</v>
      </c>
      <c r="D1189" s="207">
        <v>298</v>
      </c>
      <c r="E1189" s="207">
        <v>259</v>
      </c>
      <c r="F1189" s="207">
        <v>259</v>
      </c>
      <c r="G1189" s="207">
        <v>0</v>
      </c>
      <c r="H1189" s="176">
        <v>1.6</v>
      </c>
    </row>
    <row r="1190" spans="1:8" ht="14.25" customHeight="1">
      <c r="A1190" s="286"/>
      <c r="B1190" s="6" t="s">
        <v>87</v>
      </c>
      <c r="C1190" s="102" t="s">
        <v>820</v>
      </c>
      <c r="D1190" s="131">
        <v>80</v>
      </c>
      <c r="E1190" s="131">
        <v>66</v>
      </c>
      <c r="F1190" s="131">
        <v>66</v>
      </c>
      <c r="G1190" s="131"/>
      <c r="H1190" s="178">
        <v>0.7</v>
      </c>
    </row>
    <row r="1191" spans="1:8" ht="14.25" customHeight="1">
      <c r="A1191" s="282">
        <v>20</v>
      </c>
      <c r="B1191" s="2" t="s">
        <v>192</v>
      </c>
      <c r="C1191" s="38"/>
      <c r="D1191" s="118">
        <f>SUM(D1192)</f>
        <v>160</v>
      </c>
      <c r="E1191" s="118">
        <f>SUM(E1192)</f>
        <v>87</v>
      </c>
      <c r="F1191" s="118">
        <f>SUM(F1192)</f>
        <v>87</v>
      </c>
      <c r="G1191" s="118">
        <f>SUM(G1192)</f>
        <v>0</v>
      </c>
      <c r="H1191" s="167"/>
    </row>
    <row r="1192" spans="1:8" ht="14.25" customHeight="1">
      <c r="A1192" s="286"/>
      <c r="B1192" s="6" t="s">
        <v>187</v>
      </c>
      <c r="C1192" s="102" t="s">
        <v>415</v>
      </c>
      <c r="D1192" s="131">
        <v>160</v>
      </c>
      <c r="E1192" s="131">
        <v>87</v>
      </c>
      <c r="F1192" s="131">
        <v>87</v>
      </c>
      <c r="G1192" s="131">
        <v>0</v>
      </c>
      <c r="H1192" s="178">
        <v>1.5</v>
      </c>
    </row>
    <row r="1193" spans="1:8" ht="14.25" customHeight="1">
      <c r="A1193" s="282">
        <v>21</v>
      </c>
      <c r="B1193" s="2" t="s">
        <v>75</v>
      </c>
      <c r="C1193" s="38"/>
      <c r="D1193" s="118">
        <f>SUM(D1194)</f>
        <v>4</v>
      </c>
      <c r="E1193" s="118">
        <f>SUM(E1194)</f>
        <v>4</v>
      </c>
      <c r="F1193" s="118">
        <f>SUM(F1194)</f>
        <v>4</v>
      </c>
      <c r="G1193" s="118">
        <f>SUM(G1194)</f>
        <v>0</v>
      </c>
      <c r="H1193" s="167"/>
    </row>
    <row r="1194" spans="1:8" ht="14.25" customHeight="1">
      <c r="A1194" s="286"/>
      <c r="B1194" s="6" t="s">
        <v>87</v>
      </c>
      <c r="C1194" s="102" t="s">
        <v>826</v>
      </c>
      <c r="D1194" s="131">
        <v>4</v>
      </c>
      <c r="E1194" s="131">
        <v>4</v>
      </c>
      <c r="F1194" s="131">
        <v>4</v>
      </c>
      <c r="G1194" s="131"/>
      <c r="H1194" s="178">
        <v>1.1</v>
      </c>
    </row>
    <row r="1195" spans="1:8" ht="14.25" customHeight="1">
      <c r="A1195" s="287">
        <v>22</v>
      </c>
      <c r="B1195" s="4" t="s">
        <v>53</v>
      </c>
      <c r="C1195" s="42"/>
      <c r="D1195" s="129">
        <f>SUM(D1196)</f>
        <v>30</v>
      </c>
      <c r="E1195" s="129">
        <f>SUM(E1196)</f>
        <v>13</v>
      </c>
      <c r="F1195" s="129">
        <f>SUM(F1196)</f>
        <v>13</v>
      </c>
      <c r="G1195" s="129">
        <f>SUM(G1196)</f>
        <v>0</v>
      </c>
      <c r="H1195" s="176"/>
    </row>
    <row r="1196" spans="1:8" ht="14.25" customHeight="1">
      <c r="A1196" s="286"/>
      <c r="B1196" s="6" t="s">
        <v>87</v>
      </c>
      <c r="C1196" s="102" t="s">
        <v>858</v>
      </c>
      <c r="D1196" s="131">
        <v>30</v>
      </c>
      <c r="E1196" s="131">
        <v>13</v>
      </c>
      <c r="F1196" s="131">
        <v>13</v>
      </c>
      <c r="G1196" s="131"/>
      <c r="H1196" s="178">
        <v>0.6</v>
      </c>
    </row>
    <row r="1197" spans="1:8" ht="14.25" customHeight="1">
      <c r="A1197" s="287">
        <v>23</v>
      </c>
      <c r="B1197" s="4" t="s">
        <v>129</v>
      </c>
      <c r="C1197" s="42"/>
      <c r="D1197" s="129">
        <f>SUM(D1198:D1203)</f>
        <v>1070</v>
      </c>
      <c r="E1197" s="129">
        <f>SUM(E1198:E1203)</f>
        <v>703</v>
      </c>
      <c r="F1197" s="129">
        <f>SUM(F1198:F1203)</f>
        <v>703</v>
      </c>
      <c r="G1197" s="129">
        <f>SUM(G1198:G1203)</f>
        <v>0</v>
      </c>
      <c r="H1197" s="167"/>
    </row>
    <row r="1198" spans="1:8" ht="14.25" customHeight="1">
      <c r="A1198" s="284"/>
      <c r="B1198" s="7" t="s">
        <v>158</v>
      </c>
      <c r="C1198" s="42" t="s">
        <v>608</v>
      </c>
      <c r="D1198" s="207">
        <v>500</v>
      </c>
      <c r="E1198" s="207">
        <v>460</v>
      </c>
      <c r="F1198" s="207">
        <v>460</v>
      </c>
      <c r="G1198" s="207">
        <v>0</v>
      </c>
      <c r="H1198" s="176">
        <v>0.4</v>
      </c>
    </row>
    <row r="1199" spans="1:8" ht="14.25" customHeight="1">
      <c r="A1199" s="287"/>
      <c r="B1199" s="7" t="s">
        <v>196</v>
      </c>
      <c r="C1199" s="42" t="s">
        <v>396</v>
      </c>
      <c r="D1199" s="207">
        <v>141</v>
      </c>
      <c r="E1199" s="207">
        <v>21</v>
      </c>
      <c r="F1199" s="207">
        <v>21</v>
      </c>
      <c r="G1199" s="207">
        <v>0</v>
      </c>
      <c r="H1199" s="176">
        <v>0.5</v>
      </c>
    </row>
    <row r="1200" spans="1:8" ht="14.25" customHeight="1">
      <c r="A1200" s="285"/>
      <c r="B1200" s="5" t="s">
        <v>87</v>
      </c>
      <c r="C1200" s="63" t="s">
        <v>653</v>
      </c>
      <c r="D1200" s="204">
        <v>9</v>
      </c>
      <c r="E1200" s="204">
        <v>5</v>
      </c>
      <c r="F1200" s="204">
        <v>5</v>
      </c>
      <c r="G1200" s="204"/>
      <c r="H1200" s="205">
        <v>0.2</v>
      </c>
    </row>
    <row r="1201" spans="1:8" ht="14.25" customHeight="1">
      <c r="A1201" s="290"/>
      <c r="B1201" s="10"/>
      <c r="C1201" s="221" t="s">
        <v>826</v>
      </c>
      <c r="D1201" s="206">
        <v>30</v>
      </c>
      <c r="E1201" s="206">
        <v>24</v>
      </c>
      <c r="F1201" s="206">
        <v>24</v>
      </c>
      <c r="G1201" s="206"/>
      <c r="H1201" s="179">
        <v>0.5</v>
      </c>
    </row>
    <row r="1202" spans="1:8" ht="14.25" customHeight="1">
      <c r="A1202" s="290"/>
      <c r="B1202" s="10"/>
      <c r="C1202" s="221" t="s">
        <v>834</v>
      </c>
      <c r="D1202" s="206">
        <v>200</v>
      </c>
      <c r="E1202" s="206">
        <v>190</v>
      </c>
      <c r="F1202" s="206">
        <v>190</v>
      </c>
      <c r="G1202" s="206"/>
      <c r="H1202" s="179">
        <v>0.6</v>
      </c>
    </row>
    <row r="1203" spans="1:8" ht="14.25" customHeight="1">
      <c r="A1203" s="286"/>
      <c r="B1203" s="6" t="s">
        <v>187</v>
      </c>
      <c r="C1203" s="102" t="s">
        <v>535</v>
      </c>
      <c r="D1203" s="131">
        <v>190</v>
      </c>
      <c r="E1203" s="131">
        <v>3</v>
      </c>
      <c r="F1203" s="131">
        <v>3</v>
      </c>
      <c r="G1203" s="131">
        <v>0</v>
      </c>
      <c r="H1203" s="178">
        <v>1.3</v>
      </c>
    </row>
    <row r="1204" spans="1:8" ht="14.25" customHeight="1">
      <c r="A1204" s="282">
        <v>24</v>
      </c>
      <c r="B1204" s="2" t="s">
        <v>287</v>
      </c>
      <c r="C1204" s="38"/>
      <c r="D1204" s="118">
        <f>SUM(D1205)</f>
        <v>30</v>
      </c>
      <c r="E1204" s="118">
        <f>SUM(E1205)</f>
        <v>8</v>
      </c>
      <c r="F1204" s="118">
        <f>SUM(F1205)</f>
        <v>8</v>
      </c>
      <c r="G1204" s="118">
        <f>SUM(G1205)</f>
        <v>0</v>
      </c>
      <c r="H1204" s="167"/>
    </row>
    <row r="1205" spans="1:8" ht="14.25" customHeight="1">
      <c r="A1205" s="286"/>
      <c r="B1205" s="6" t="s">
        <v>87</v>
      </c>
      <c r="C1205" s="102" t="s">
        <v>858</v>
      </c>
      <c r="D1205" s="131">
        <v>30</v>
      </c>
      <c r="E1205" s="131">
        <v>8</v>
      </c>
      <c r="F1205" s="131">
        <v>8</v>
      </c>
      <c r="G1205" s="131"/>
      <c r="H1205" s="178">
        <v>0.5</v>
      </c>
    </row>
    <row r="1206" spans="1:8" ht="14.25" customHeight="1">
      <c r="A1206" s="282">
        <v>25</v>
      </c>
      <c r="B1206" s="2" t="s">
        <v>88</v>
      </c>
      <c r="C1206" s="251"/>
      <c r="D1206" s="112">
        <f>SUM(D1207:D1215)</f>
        <v>2542</v>
      </c>
      <c r="E1206" s="112">
        <f>SUM(E1207:E1215)</f>
        <v>965</v>
      </c>
      <c r="F1206" s="112">
        <f>SUM(F1207:F1215)</f>
        <v>727</v>
      </c>
      <c r="G1206" s="112">
        <f>SUM(G1207:G1215)</f>
        <v>0</v>
      </c>
      <c r="H1206" s="154"/>
    </row>
    <row r="1207" spans="1:8" ht="14.25" customHeight="1">
      <c r="A1207" s="285"/>
      <c r="B1207" s="5" t="s">
        <v>141</v>
      </c>
      <c r="C1207" s="255" t="s">
        <v>436</v>
      </c>
      <c r="D1207" s="204">
        <v>2</v>
      </c>
      <c r="E1207" s="204">
        <v>2</v>
      </c>
      <c r="F1207" s="204">
        <v>2</v>
      </c>
      <c r="G1207" s="204"/>
      <c r="H1207" s="174">
        <v>1.2</v>
      </c>
    </row>
    <row r="1208" spans="1:8" ht="14.25" customHeight="1">
      <c r="A1208" s="290"/>
      <c r="B1208" s="5"/>
      <c r="C1208" s="221" t="s">
        <v>436</v>
      </c>
      <c r="D1208" s="206">
        <v>200</v>
      </c>
      <c r="E1208" s="206">
        <v>31</v>
      </c>
      <c r="F1208" s="206">
        <v>31</v>
      </c>
      <c r="G1208" s="206"/>
      <c r="H1208" s="179">
        <v>0.35</v>
      </c>
    </row>
    <row r="1209" spans="1:8" ht="14.25" customHeight="1">
      <c r="A1209" s="290"/>
      <c r="B1209" s="5" t="s">
        <v>196</v>
      </c>
      <c r="C1209" s="221" t="s">
        <v>418</v>
      </c>
      <c r="D1209" s="206">
        <v>90</v>
      </c>
      <c r="E1209" s="206">
        <v>85</v>
      </c>
      <c r="F1209" s="206">
        <v>47</v>
      </c>
      <c r="G1209" s="206">
        <v>0</v>
      </c>
      <c r="H1209" s="179">
        <v>0.7</v>
      </c>
    </row>
    <row r="1210" spans="1:8" ht="14.25" customHeight="1">
      <c r="A1210" s="290"/>
      <c r="B1210" s="5" t="s">
        <v>187</v>
      </c>
      <c r="C1210" s="221" t="s">
        <v>439</v>
      </c>
      <c r="D1210" s="206">
        <v>138</v>
      </c>
      <c r="E1210" s="206">
        <v>93</v>
      </c>
      <c r="F1210" s="206">
        <v>93</v>
      </c>
      <c r="G1210" s="206">
        <v>0</v>
      </c>
      <c r="H1210" s="179">
        <v>0.5</v>
      </c>
    </row>
    <row r="1211" spans="1:8" ht="14.25" customHeight="1">
      <c r="A1211" s="290"/>
      <c r="B1211" s="10"/>
      <c r="C1211" s="221" t="s">
        <v>414</v>
      </c>
      <c r="D1211" s="206">
        <v>680</v>
      </c>
      <c r="E1211" s="206">
        <v>150</v>
      </c>
      <c r="F1211" s="206">
        <v>150</v>
      </c>
      <c r="G1211" s="206">
        <v>0</v>
      </c>
      <c r="H1211" s="179" t="s">
        <v>766</v>
      </c>
    </row>
    <row r="1212" spans="1:8" ht="14.25" customHeight="1">
      <c r="A1212" s="290"/>
      <c r="B1212" s="10"/>
      <c r="C1212" s="221" t="s">
        <v>436</v>
      </c>
      <c r="D1212" s="206">
        <v>500</v>
      </c>
      <c r="E1212" s="206">
        <v>66</v>
      </c>
      <c r="F1212" s="206">
        <v>66</v>
      </c>
      <c r="G1212" s="206">
        <v>0</v>
      </c>
      <c r="H1212" s="179">
        <v>1.2</v>
      </c>
    </row>
    <row r="1213" spans="1:8" ht="14.25" customHeight="1">
      <c r="A1213" s="290"/>
      <c r="B1213" s="10"/>
      <c r="C1213" s="221" t="s">
        <v>536</v>
      </c>
      <c r="D1213" s="206">
        <v>405</v>
      </c>
      <c r="E1213" s="206">
        <v>15</v>
      </c>
      <c r="F1213" s="206">
        <v>15</v>
      </c>
      <c r="G1213" s="206">
        <v>0</v>
      </c>
      <c r="H1213" s="179">
        <v>0.8</v>
      </c>
    </row>
    <row r="1214" spans="1:8" ht="14.25" customHeight="1">
      <c r="A1214" s="290"/>
      <c r="B1214" s="10" t="s">
        <v>87</v>
      </c>
      <c r="C1214" s="221" t="s">
        <v>826</v>
      </c>
      <c r="D1214" s="206">
        <v>147</v>
      </c>
      <c r="E1214" s="206">
        <v>143</v>
      </c>
      <c r="F1214" s="206">
        <v>143</v>
      </c>
      <c r="G1214" s="206"/>
      <c r="H1214" s="179">
        <v>0.7</v>
      </c>
    </row>
    <row r="1215" spans="1:8" ht="14.25" customHeight="1">
      <c r="A1215" s="286"/>
      <c r="B1215" s="6"/>
      <c r="C1215" s="102" t="s">
        <v>858</v>
      </c>
      <c r="D1215" s="131">
        <v>380</v>
      </c>
      <c r="E1215" s="131">
        <v>380</v>
      </c>
      <c r="F1215" s="131">
        <v>180</v>
      </c>
      <c r="G1215" s="131"/>
      <c r="H1215" s="178">
        <v>0.6</v>
      </c>
    </row>
    <row r="1216" spans="1:8" ht="14.25" customHeight="1">
      <c r="A1216" s="282">
        <v>26</v>
      </c>
      <c r="B1216" s="2" t="s">
        <v>318</v>
      </c>
      <c r="C1216" s="38"/>
      <c r="D1216" s="118">
        <f>SUM(D1217:D1218)</f>
        <v>290</v>
      </c>
      <c r="E1216" s="118">
        <f>SUM(E1217:E1218)</f>
        <v>264</v>
      </c>
      <c r="F1216" s="118">
        <f>SUM(F1217:F1218)</f>
        <v>264</v>
      </c>
      <c r="G1216" s="118">
        <f>SUM(G1217:G1218)</f>
        <v>0</v>
      </c>
      <c r="H1216" s="167"/>
    </row>
    <row r="1217" spans="1:8" ht="14.25" customHeight="1">
      <c r="A1217" s="288"/>
      <c r="B1217" s="53" t="s">
        <v>87</v>
      </c>
      <c r="C1217" s="21" t="s">
        <v>812</v>
      </c>
      <c r="D1217" s="130">
        <v>50</v>
      </c>
      <c r="E1217" s="130">
        <v>47</v>
      </c>
      <c r="F1217" s="130">
        <v>47</v>
      </c>
      <c r="G1217" s="130"/>
      <c r="H1217" s="170">
        <v>1</v>
      </c>
    </row>
    <row r="1218" spans="1:8" ht="14.25" customHeight="1">
      <c r="A1218" s="286"/>
      <c r="B1218" s="6"/>
      <c r="C1218" s="102" t="s">
        <v>811</v>
      </c>
      <c r="D1218" s="131">
        <v>240</v>
      </c>
      <c r="E1218" s="131">
        <v>217</v>
      </c>
      <c r="F1218" s="131">
        <v>217</v>
      </c>
      <c r="G1218" s="131"/>
      <c r="H1218" s="178">
        <v>0.7</v>
      </c>
    </row>
    <row r="1219" spans="1:8" s="3" customFormat="1" ht="14.25" customHeight="1">
      <c r="A1219" s="282">
        <v>27</v>
      </c>
      <c r="B1219" s="2" t="s">
        <v>386</v>
      </c>
      <c r="C1219" s="48"/>
      <c r="D1219" s="118">
        <f>SUM(D1220:D1221)</f>
        <v>625</v>
      </c>
      <c r="E1219" s="118">
        <f>SUM(E1220:E1221)</f>
        <v>622</v>
      </c>
      <c r="F1219" s="118">
        <f>SUM(F1220:F1221)</f>
        <v>622</v>
      </c>
      <c r="G1219" s="118">
        <f>SUM(G1220:G1221)</f>
        <v>0</v>
      </c>
      <c r="H1219" s="164"/>
    </row>
    <row r="1220" spans="1:8" ht="14.25" customHeight="1">
      <c r="A1220" s="285"/>
      <c r="B1220" s="5" t="s">
        <v>158</v>
      </c>
      <c r="C1220" s="63" t="s">
        <v>610</v>
      </c>
      <c r="D1220" s="204">
        <v>380</v>
      </c>
      <c r="E1220" s="204">
        <v>377</v>
      </c>
      <c r="F1220" s="204">
        <v>377</v>
      </c>
      <c r="G1220" s="204">
        <v>0</v>
      </c>
      <c r="H1220" s="205">
        <v>1</v>
      </c>
    </row>
    <row r="1221" spans="1:8" ht="14.25" customHeight="1">
      <c r="A1221" s="286"/>
      <c r="B1221" s="6"/>
      <c r="C1221" s="102" t="s">
        <v>611</v>
      </c>
      <c r="D1221" s="131">
        <v>245</v>
      </c>
      <c r="E1221" s="131">
        <v>245</v>
      </c>
      <c r="F1221" s="131">
        <v>245</v>
      </c>
      <c r="G1221" s="131">
        <v>0</v>
      </c>
      <c r="H1221" s="178">
        <v>1</v>
      </c>
    </row>
    <row r="1222" spans="1:8" s="3" customFormat="1" ht="14.25" customHeight="1">
      <c r="A1222" s="287">
        <v>28</v>
      </c>
      <c r="B1222" s="4" t="s">
        <v>387</v>
      </c>
      <c r="C1222" s="47"/>
      <c r="D1222" s="129">
        <f>SUM(D1223)</f>
        <v>200</v>
      </c>
      <c r="E1222" s="129">
        <f>SUM(E1223)</f>
        <v>172</v>
      </c>
      <c r="F1222" s="129">
        <f>SUM(F1223)</f>
        <v>157</v>
      </c>
      <c r="G1222" s="129">
        <f>SUM(G1223)</f>
        <v>0</v>
      </c>
      <c r="H1222" s="237"/>
    </row>
    <row r="1223" spans="1:8" ht="14.25" customHeight="1">
      <c r="A1223" s="286"/>
      <c r="B1223" s="6" t="s">
        <v>158</v>
      </c>
      <c r="C1223" s="102" t="s">
        <v>609</v>
      </c>
      <c r="D1223" s="131">
        <v>200</v>
      </c>
      <c r="E1223" s="131">
        <v>172</v>
      </c>
      <c r="F1223" s="131">
        <v>157</v>
      </c>
      <c r="G1223" s="131">
        <v>0</v>
      </c>
      <c r="H1223" s="178">
        <v>0.4</v>
      </c>
    </row>
    <row r="1224" spans="1:8" ht="14.25" customHeight="1">
      <c r="A1224" s="282">
        <v>29</v>
      </c>
      <c r="B1224" s="2" t="s">
        <v>388</v>
      </c>
      <c r="C1224" s="38"/>
      <c r="D1224" s="118">
        <f>SUM(D1225)</f>
        <v>200</v>
      </c>
      <c r="E1224" s="118">
        <f>SUM(E1225)</f>
        <v>185</v>
      </c>
      <c r="F1224" s="118">
        <f>SUM(F1225)</f>
        <v>185</v>
      </c>
      <c r="G1224" s="118">
        <f>SUM(G1225)</f>
        <v>0</v>
      </c>
      <c r="H1224" s="164"/>
    </row>
    <row r="1225" spans="1:8" ht="14.25" customHeight="1">
      <c r="A1225" s="286"/>
      <c r="B1225" s="6" t="s">
        <v>158</v>
      </c>
      <c r="C1225" s="102" t="s">
        <v>609</v>
      </c>
      <c r="D1225" s="131">
        <v>200</v>
      </c>
      <c r="E1225" s="131">
        <v>185</v>
      </c>
      <c r="F1225" s="131">
        <v>185</v>
      </c>
      <c r="G1225" s="131">
        <v>0</v>
      </c>
      <c r="H1225" s="178">
        <v>0.4</v>
      </c>
    </row>
    <row r="1226" spans="1:8" ht="14.25" customHeight="1">
      <c r="A1226" s="287">
        <v>30</v>
      </c>
      <c r="B1226" s="4" t="s">
        <v>54</v>
      </c>
      <c r="C1226" s="254"/>
      <c r="D1226" s="126">
        <f>SUM(D1227)</f>
        <v>60</v>
      </c>
      <c r="E1226" s="126">
        <f>SUM(E1227)</f>
        <v>7</v>
      </c>
      <c r="F1226" s="126">
        <f>SUM(F1227)</f>
        <v>7</v>
      </c>
      <c r="G1226" s="126">
        <f>SUM(G1227)</f>
        <v>0</v>
      </c>
      <c r="H1226" s="172"/>
    </row>
    <row r="1227" spans="1:8" ht="14.25" customHeight="1">
      <c r="A1227" s="286"/>
      <c r="B1227" s="6" t="s">
        <v>87</v>
      </c>
      <c r="C1227" s="102" t="s">
        <v>835</v>
      </c>
      <c r="D1227" s="131">
        <v>60</v>
      </c>
      <c r="E1227" s="131">
        <v>7</v>
      </c>
      <c r="F1227" s="131">
        <v>7</v>
      </c>
      <c r="G1227" s="131"/>
      <c r="H1227" s="178">
        <v>1.3</v>
      </c>
    </row>
    <row r="1228" spans="1:8" ht="14.25" customHeight="1">
      <c r="A1228" s="282">
        <v>31</v>
      </c>
      <c r="B1228" s="2" t="s">
        <v>169</v>
      </c>
      <c r="C1228" s="38"/>
      <c r="D1228" s="118">
        <f>SUM(D1229:D1232)</f>
        <v>371</v>
      </c>
      <c r="E1228" s="118">
        <f>SUM(E1229:E1232)</f>
        <v>63</v>
      </c>
      <c r="F1228" s="118">
        <f>SUM(F1229:F1232)</f>
        <v>48</v>
      </c>
      <c r="G1228" s="118">
        <f>SUM(G1229:G1232)</f>
        <v>0</v>
      </c>
      <c r="H1228" s="167"/>
    </row>
    <row r="1229" spans="1:8" ht="14.25" customHeight="1">
      <c r="A1229" s="285"/>
      <c r="B1229" s="5" t="s">
        <v>187</v>
      </c>
      <c r="C1229" s="63" t="s">
        <v>767</v>
      </c>
      <c r="D1229" s="204">
        <v>20</v>
      </c>
      <c r="E1229" s="204">
        <v>13</v>
      </c>
      <c r="F1229" s="204">
        <v>13</v>
      </c>
      <c r="G1229" s="204">
        <v>0</v>
      </c>
      <c r="H1229" s="205" t="s">
        <v>726</v>
      </c>
    </row>
    <row r="1230" spans="1:8" ht="14.25" customHeight="1">
      <c r="A1230" s="285"/>
      <c r="B1230" s="5"/>
      <c r="C1230" s="63" t="s">
        <v>414</v>
      </c>
      <c r="D1230" s="204">
        <v>111</v>
      </c>
      <c r="E1230" s="204">
        <v>32</v>
      </c>
      <c r="F1230" s="204">
        <v>32</v>
      </c>
      <c r="G1230" s="204">
        <v>0</v>
      </c>
      <c r="H1230" s="205">
        <v>0.8</v>
      </c>
    </row>
    <row r="1231" spans="1:8" ht="14.25" customHeight="1">
      <c r="A1231" s="290"/>
      <c r="B1231" s="11"/>
      <c r="C1231" s="221" t="s">
        <v>396</v>
      </c>
      <c r="D1231" s="206">
        <v>225</v>
      </c>
      <c r="E1231" s="206">
        <v>3</v>
      </c>
      <c r="F1231" s="206">
        <v>3</v>
      </c>
      <c r="G1231" s="206">
        <v>0</v>
      </c>
      <c r="H1231" s="179">
        <v>1.2</v>
      </c>
    </row>
    <row r="1232" spans="1:8" ht="14.25" customHeight="1">
      <c r="A1232" s="326"/>
      <c r="B1232" s="332" t="s">
        <v>87</v>
      </c>
      <c r="C1232" s="333" t="s">
        <v>858</v>
      </c>
      <c r="D1232" s="233">
        <v>15</v>
      </c>
      <c r="E1232" s="233">
        <v>15</v>
      </c>
      <c r="F1232" s="233"/>
      <c r="G1232" s="233"/>
      <c r="H1232" s="334">
        <v>0.5</v>
      </c>
    </row>
    <row r="1233" spans="1:8" ht="14.25" customHeight="1">
      <c r="A1233" s="287">
        <v>32</v>
      </c>
      <c r="B1233" s="4" t="s">
        <v>112</v>
      </c>
      <c r="C1233" s="42"/>
      <c r="D1233" s="129">
        <f>SUM(D1234:D1239)</f>
        <v>509</v>
      </c>
      <c r="E1233" s="129">
        <f>SUM(E1234:E1239)</f>
        <v>379</v>
      </c>
      <c r="F1233" s="129">
        <f>SUM(F1234:F1239)</f>
        <v>324</v>
      </c>
      <c r="G1233" s="129">
        <f>SUM(G1234:G1239)</f>
        <v>55</v>
      </c>
      <c r="H1233" s="176"/>
    </row>
    <row r="1234" spans="1:8" ht="14.25" customHeight="1">
      <c r="A1234" s="285"/>
      <c r="B1234" s="5" t="s">
        <v>196</v>
      </c>
      <c r="C1234" s="63" t="s">
        <v>436</v>
      </c>
      <c r="D1234" s="204">
        <v>120</v>
      </c>
      <c r="E1234" s="204">
        <v>99</v>
      </c>
      <c r="F1234" s="204">
        <v>99</v>
      </c>
      <c r="G1234" s="204">
        <v>0</v>
      </c>
      <c r="H1234" s="205">
        <v>1.6</v>
      </c>
    </row>
    <row r="1235" spans="1:8" ht="14.25" customHeight="1">
      <c r="A1235" s="285"/>
      <c r="B1235" s="5"/>
      <c r="C1235" s="63" t="s">
        <v>398</v>
      </c>
      <c r="D1235" s="204">
        <v>87</v>
      </c>
      <c r="E1235" s="204">
        <v>55</v>
      </c>
      <c r="F1235" s="204">
        <v>0</v>
      </c>
      <c r="G1235" s="204">
        <v>55</v>
      </c>
      <c r="H1235" s="205">
        <v>1.5</v>
      </c>
    </row>
    <row r="1236" spans="1:8" ht="14.25" customHeight="1">
      <c r="A1236" s="285"/>
      <c r="B1236" s="5"/>
      <c r="C1236" s="63" t="s">
        <v>411</v>
      </c>
      <c r="D1236" s="204">
        <v>57</v>
      </c>
      <c r="E1236" s="204">
        <v>43</v>
      </c>
      <c r="F1236" s="204">
        <v>43</v>
      </c>
      <c r="G1236" s="204">
        <v>0</v>
      </c>
      <c r="H1236" s="205">
        <v>1.6</v>
      </c>
    </row>
    <row r="1237" spans="1:8" ht="14.25" customHeight="1">
      <c r="A1237" s="285"/>
      <c r="B1237" s="5" t="s">
        <v>187</v>
      </c>
      <c r="C1237" s="63" t="s">
        <v>466</v>
      </c>
      <c r="D1237" s="204">
        <v>140</v>
      </c>
      <c r="E1237" s="204">
        <v>84</v>
      </c>
      <c r="F1237" s="204">
        <v>84</v>
      </c>
      <c r="G1237" s="204">
        <v>0</v>
      </c>
      <c r="H1237" s="205">
        <v>0.35</v>
      </c>
    </row>
    <row r="1238" spans="1:8" ht="14.25" customHeight="1">
      <c r="A1238" s="285"/>
      <c r="B1238" s="23"/>
      <c r="C1238" s="63" t="s">
        <v>634</v>
      </c>
      <c r="D1238" s="204">
        <v>75</v>
      </c>
      <c r="E1238" s="204">
        <v>70</v>
      </c>
      <c r="F1238" s="204">
        <v>70</v>
      </c>
      <c r="G1238" s="204">
        <v>0</v>
      </c>
      <c r="H1238" s="205">
        <v>1.9</v>
      </c>
    </row>
    <row r="1239" spans="1:8" ht="14.25" customHeight="1">
      <c r="A1239" s="286"/>
      <c r="B1239" s="6" t="s">
        <v>87</v>
      </c>
      <c r="C1239" s="102" t="s">
        <v>812</v>
      </c>
      <c r="D1239" s="131">
        <v>30</v>
      </c>
      <c r="E1239" s="131">
        <v>28</v>
      </c>
      <c r="F1239" s="131">
        <v>28</v>
      </c>
      <c r="G1239" s="131"/>
      <c r="H1239" s="178">
        <v>0.7</v>
      </c>
    </row>
    <row r="1240" spans="1:8" ht="14.25" customHeight="1">
      <c r="A1240" s="282">
        <v>33</v>
      </c>
      <c r="B1240" s="2" t="s">
        <v>113</v>
      </c>
      <c r="C1240" s="251"/>
      <c r="D1240" s="112">
        <f>SUM(D1241:D1246)</f>
        <v>1847</v>
      </c>
      <c r="E1240" s="112">
        <f>SUM(E1241:E1246)</f>
        <v>858</v>
      </c>
      <c r="F1240" s="112">
        <f>SUM(F1241:F1246)</f>
        <v>858</v>
      </c>
      <c r="G1240" s="112">
        <f>SUM(G1241:G1246)</f>
        <v>0</v>
      </c>
      <c r="H1240" s="154"/>
    </row>
    <row r="1241" spans="1:8" ht="14.25" customHeight="1">
      <c r="A1241" s="285"/>
      <c r="B1241" s="5" t="s">
        <v>141</v>
      </c>
      <c r="C1241" s="63" t="s">
        <v>412</v>
      </c>
      <c r="D1241" s="204">
        <v>200</v>
      </c>
      <c r="E1241" s="204">
        <v>35</v>
      </c>
      <c r="F1241" s="204">
        <v>35</v>
      </c>
      <c r="G1241" s="204"/>
      <c r="H1241" s="205">
        <v>0.8</v>
      </c>
    </row>
    <row r="1242" spans="1:8" ht="14.25" customHeight="1">
      <c r="A1242" s="285"/>
      <c r="B1242" s="5" t="s">
        <v>196</v>
      </c>
      <c r="C1242" s="63" t="s">
        <v>590</v>
      </c>
      <c r="D1242" s="204">
        <v>247</v>
      </c>
      <c r="E1242" s="204">
        <v>207</v>
      </c>
      <c r="F1242" s="204">
        <v>207</v>
      </c>
      <c r="G1242" s="204">
        <v>0</v>
      </c>
      <c r="H1242" s="205">
        <v>0.7</v>
      </c>
    </row>
    <row r="1243" spans="1:8" ht="14.25" customHeight="1">
      <c r="A1243" s="290"/>
      <c r="B1243" s="10"/>
      <c r="C1243" s="221" t="s">
        <v>404</v>
      </c>
      <c r="D1243" s="206">
        <v>73</v>
      </c>
      <c r="E1243" s="206">
        <v>58</v>
      </c>
      <c r="F1243" s="206">
        <v>58</v>
      </c>
      <c r="G1243" s="206">
        <v>0</v>
      </c>
      <c r="H1243" s="179">
        <v>0.9</v>
      </c>
    </row>
    <row r="1244" spans="1:8" ht="14.25" customHeight="1">
      <c r="A1244" s="290"/>
      <c r="B1244" s="10"/>
      <c r="C1244" s="221" t="s">
        <v>415</v>
      </c>
      <c r="D1244" s="206">
        <v>112</v>
      </c>
      <c r="E1244" s="206">
        <v>85</v>
      </c>
      <c r="F1244" s="206">
        <v>85</v>
      </c>
      <c r="G1244" s="206">
        <v>0</v>
      </c>
      <c r="H1244" s="179">
        <v>0.9</v>
      </c>
    </row>
    <row r="1245" spans="1:8" ht="14.25" customHeight="1">
      <c r="A1245" s="290"/>
      <c r="B1245" s="10"/>
      <c r="C1245" s="221" t="s">
        <v>458</v>
      </c>
      <c r="D1245" s="206">
        <v>1200</v>
      </c>
      <c r="E1245" s="206">
        <v>472</v>
      </c>
      <c r="F1245" s="206">
        <v>472</v>
      </c>
      <c r="G1245" s="206">
        <v>0</v>
      </c>
      <c r="H1245" s="179">
        <v>0.8</v>
      </c>
    </row>
    <row r="1246" spans="1:8" ht="14.25" customHeight="1">
      <c r="A1246" s="286"/>
      <c r="B1246" s="6" t="s">
        <v>87</v>
      </c>
      <c r="C1246" s="102" t="s">
        <v>811</v>
      </c>
      <c r="D1246" s="131">
        <v>15</v>
      </c>
      <c r="E1246" s="131">
        <v>1</v>
      </c>
      <c r="F1246" s="131">
        <v>1</v>
      </c>
      <c r="G1246" s="131"/>
      <c r="H1246" s="178">
        <v>0.5</v>
      </c>
    </row>
    <row r="1247" spans="1:8" ht="14.25" customHeight="1">
      <c r="A1247" s="282">
        <v>34</v>
      </c>
      <c r="B1247" s="2" t="s">
        <v>301</v>
      </c>
      <c r="C1247" s="38"/>
      <c r="D1247" s="118">
        <f>D1248</f>
        <v>420</v>
      </c>
      <c r="E1247" s="118">
        <f>E1248</f>
        <v>165</v>
      </c>
      <c r="F1247" s="118">
        <f>F1248</f>
        <v>165</v>
      </c>
      <c r="G1247" s="118">
        <f>G1248</f>
        <v>0</v>
      </c>
      <c r="H1247" s="167"/>
    </row>
    <row r="1248" spans="1:8" ht="14.25" customHeight="1">
      <c r="A1248" s="286"/>
      <c r="B1248" s="6" t="s">
        <v>187</v>
      </c>
      <c r="C1248" s="102" t="s">
        <v>396</v>
      </c>
      <c r="D1248" s="131">
        <v>420</v>
      </c>
      <c r="E1248" s="131">
        <v>165</v>
      </c>
      <c r="F1248" s="131">
        <v>165</v>
      </c>
      <c r="G1248" s="131">
        <v>0</v>
      </c>
      <c r="H1248" s="178">
        <v>0.8</v>
      </c>
    </row>
    <row r="1249" spans="1:8" ht="14.25" customHeight="1">
      <c r="A1249" s="302">
        <v>35</v>
      </c>
      <c r="B1249" s="29" t="s">
        <v>253</v>
      </c>
      <c r="C1249" s="41"/>
      <c r="D1249" s="127">
        <f>SUM(D1250:D1251)</f>
        <v>395</v>
      </c>
      <c r="E1249" s="127">
        <f>SUM(E1250:E1251)</f>
        <v>122</v>
      </c>
      <c r="F1249" s="127">
        <f>SUM(F1250:F1251)</f>
        <v>122</v>
      </c>
      <c r="G1249" s="127">
        <f>SUM(G1250:G1251)</f>
        <v>0</v>
      </c>
      <c r="H1249" s="173"/>
    </row>
    <row r="1250" spans="1:8" ht="14.25" customHeight="1">
      <c r="A1250" s="290"/>
      <c r="B1250" s="10" t="s">
        <v>187</v>
      </c>
      <c r="C1250" s="221" t="s">
        <v>571</v>
      </c>
      <c r="D1250" s="206">
        <v>384</v>
      </c>
      <c r="E1250" s="206">
        <v>119</v>
      </c>
      <c r="F1250" s="206">
        <v>119</v>
      </c>
      <c r="G1250" s="206">
        <v>0</v>
      </c>
      <c r="H1250" s="179">
        <v>0.7</v>
      </c>
    </row>
    <row r="1251" spans="1:8" ht="14.25" customHeight="1">
      <c r="A1251" s="286"/>
      <c r="B1251" s="6"/>
      <c r="C1251" s="102" t="s">
        <v>462</v>
      </c>
      <c r="D1251" s="131">
        <v>11</v>
      </c>
      <c r="E1251" s="131">
        <v>3</v>
      </c>
      <c r="F1251" s="131">
        <v>3</v>
      </c>
      <c r="G1251" s="131">
        <v>0</v>
      </c>
      <c r="H1251" s="178">
        <v>1.4</v>
      </c>
    </row>
    <row r="1252" spans="1:8" s="3" customFormat="1" ht="14.25" customHeight="1">
      <c r="A1252" s="282">
        <v>36</v>
      </c>
      <c r="B1252" s="2" t="s">
        <v>324</v>
      </c>
      <c r="C1252" s="48"/>
      <c r="D1252" s="118">
        <f>SUM(D1253:D1255)</f>
        <v>117</v>
      </c>
      <c r="E1252" s="118">
        <f>SUM(E1253:E1255)</f>
        <v>58</v>
      </c>
      <c r="F1252" s="118">
        <f>SUM(F1253:F1255)</f>
        <v>38</v>
      </c>
      <c r="G1252" s="118">
        <f>SUM(G1253:G1255)</f>
        <v>0</v>
      </c>
      <c r="H1252" s="164"/>
    </row>
    <row r="1253" spans="1:8" ht="14.25" customHeight="1">
      <c r="A1253" s="297"/>
      <c r="B1253" s="5" t="s">
        <v>87</v>
      </c>
      <c r="C1253" s="63" t="s">
        <v>812</v>
      </c>
      <c r="D1253" s="204">
        <v>57</v>
      </c>
      <c r="E1253" s="204">
        <v>36</v>
      </c>
      <c r="F1253" s="204">
        <v>36</v>
      </c>
      <c r="G1253" s="204"/>
      <c r="H1253" s="205">
        <v>0.8</v>
      </c>
    </row>
    <row r="1254" spans="1:8" ht="14.25" customHeight="1">
      <c r="A1254" s="296"/>
      <c r="B1254" s="10"/>
      <c r="C1254" s="221" t="s">
        <v>820</v>
      </c>
      <c r="D1254" s="206">
        <v>40</v>
      </c>
      <c r="E1254" s="206">
        <v>2</v>
      </c>
      <c r="F1254" s="206">
        <v>2</v>
      </c>
      <c r="G1254" s="206"/>
      <c r="H1254" s="179">
        <v>0.8</v>
      </c>
    </row>
    <row r="1255" spans="1:8" ht="14.25" customHeight="1">
      <c r="A1255" s="283"/>
      <c r="B1255" s="6"/>
      <c r="C1255" s="102" t="s">
        <v>858</v>
      </c>
      <c r="D1255" s="131">
        <v>20</v>
      </c>
      <c r="E1255" s="131">
        <v>20</v>
      </c>
      <c r="F1255" s="131"/>
      <c r="G1255" s="131"/>
      <c r="H1255" s="178">
        <v>0.3</v>
      </c>
    </row>
    <row r="1256" spans="1:8" ht="14.25" customHeight="1">
      <c r="A1256" s="287">
        <v>37</v>
      </c>
      <c r="B1256" s="4" t="s">
        <v>311</v>
      </c>
      <c r="C1256" s="254"/>
      <c r="D1256" s="126">
        <f>SUM(D1257:D1257)</f>
        <v>220</v>
      </c>
      <c r="E1256" s="126">
        <f>SUM(E1257:E1257)</f>
        <v>52</v>
      </c>
      <c r="F1256" s="126">
        <f>SUM(F1257:F1257)</f>
        <v>52</v>
      </c>
      <c r="G1256" s="126">
        <f>SUM(G1257:G1257)</f>
        <v>0</v>
      </c>
      <c r="H1256" s="172"/>
    </row>
    <row r="1257" spans="1:8" ht="14.25" customHeight="1">
      <c r="A1257" s="290"/>
      <c r="B1257" s="5" t="s">
        <v>187</v>
      </c>
      <c r="C1257" s="221" t="s">
        <v>396</v>
      </c>
      <c r="D1257" s="206">
        <v>220</v>
      </c>
      <c r="E1257" s="206">
        <v>52</v>
      </c>
      <c r="F1257" s="206">
        <v>52</v>
      </c>
      <c r="G1257" s="206">
        <v>0</v>
      </c>
      <c r="H1257" s="179">
        <v>1</v>
      </c>
    </row>
    <row r="1258" spans="1:8" ht="14.25" customHeight="1">
      <c r="A1258" s="282">
        <v>38</v>
      </c>
      <c r="B1258" s="2" t="s">
        <v>276</v>
      </c>
      <c r="C1258" s="38"/>
      <c r="D1258" s="118">
        <f>SUM(D1259)</f>
        <v>107</v>
      </c>
      <c r="E1258" s="118">
        <f>SUM(E1259)</f>
        <v>82</v>
      </c>
      <c r="F1258" s="118">
        <f>SUM(F1259)</f>
        <v>82</v>
      </c>
      <c r="G1258" s="118">
        <f>SUM(G1259)</f>
        <v>0</v>
      </c>
      <c r="H1258" s="167"/>
    </row>
    <row r="1259" spans="1:8" ht="14.25" customHeight="1">
      <c r="A1259" s="286"/>
      <c r="B1259" s="6" t="s">
        <v>196</v>
      </c>
      <c r="C1259" s="102" t="s">
        <v>396</v>
      </c>
      <c r="D1259" s="131">
        <v>107</v>
      </c>
      <c r="E1259" s="131">
        <v>82</v>
      </c>
      <c r="F1259" s="131">
        <v>82</v>
      </c>
      <c r="G1259" s="131">
        <v>0</v>
      </c>
      <c r="H1259" s="178">
        <v>1</v>
      </c>
    </row>
    <row r="1260" spans="1:8" ht="14.25" customHeight="1">
      <c r="A1260" s="282">
        <v>39</v>
      </c>
      <c r="B1260" s="2" t="s">
        <v>76</v>
      </c>
      <c r="C1260" s="251"/>
      <c r="D1260" s="112">
        <f>SUM(D1261:D1266)</f>
        <v>1074</v>
      </c>
      <c r="E1260" s="112">
        <f>SUM(E1261:E1266)</f>
        <v>910</v>
      </c>
      <c r="F1260" s="112">
        <f>SUM(F1261:F1266)</f>
        <v>873</v>
      </c>
      <c r="G1260" s="112">
        <f>SUM(G1261:G1266)</f>
        <v>0</v>
      </c>
      <c r="H1260" s="154"/>
    </row>
    <row r="1261" spans="1:8" ht="14.25" customHeight="1">
      <c r="A1261" s="285"/>
      <c r="B1261" s="5" t="s">
        <v>196</v>
      </c>
      <c r="C1261" s="63" t="s">
        <v>414</v>
      </c>
      <c r="D1261" s="225">
        <v>65</v>
      </c>
      <c r="E1261" s="225">
        <v>65</v>
      </c>
      <c r="F1261" s="225">
        <v>65</v>
      </c>
      <c r="G1261" s="225">
        <v>0</v>
      </c>
      <c r="H1261" s="205">
        <v>0.6</v>
      </c>
    </row>
    <row r="1262" spans="1:8" ht="14.25" customHeight="1">
      <c r="A1262" s="285"/>
      <c r="B1262" s="5"/>
      <c r="C1262" s="63" t="s">
        <v>408</v>
      </c>
      <c r="D1262" s="225">
        <v>126</v>
      </c>
      <c r="E1262" s="225">
        <v>126</v>
      </c>
      <c r="F1262" s="225">
        <v>126</v>
      </c>
      <c r="G1262" s="225">
        <v>0</v>
      </c>
      <c r="H1262" s="205">
        <v>0.7</v>
      </c>
    </row>
    <row r="1263" spans="1:8" ht="14.25" customHeight="1">
      <c r="A1263" s="285"/>
      <c r="B1263" s="5"/>
      <c r="C1263" s="63" t="s">
        <v>415</v>
      </c>
      <c r="D1263" s="225">
        <v>360</v>
      </c>
      <c r="E1263" s="225">
        <v>310</v>
      </c>
      <c r="F1263" s="225">
        <v>310</v>
      </c>
      <c r="G1263" s="225">
        <v>0</v>
      </c>
      <c r="H1263" s="205">
        <v>2</v>
      </c>
    </row>
    <row r="1264" spans="1:8" ht="14.25" customHeight="1">
      <c r="A1264" s="285"/>
      <c r="B1264" s="5"/>
      <c r="C1264" s="63" t="s">
        <v>393</v>
      </c>
      <c r="D1264" s="225">
        <v>59</v>
      </c>
      <c r="E1264" s="225">
        <v>59</v>
      </c>
      <c r="F1264" s="225">
        <v>22</v>
      </c>
      <c r="G1264" s="225">
        <v>0</v>
      </c>
      <c r="H1264" s="205">
        <v>2</v>
      </c>
    </row>
    <row r="1265" spans="1:8" ht="14.25" customHeight="1">
      <c r="A1265" s="290"/>
      <c r="B1265" s="10" t="s">
        <v>87</v>
      </c>
      <c r="C1265" s="221" t="s">
        <v>647</v>
      </c>
      <c r="D1265" s="206">
        <v>159</v>
      </c>
      <c r="E1265" s="206">
        <v>159</v>
      </c>
      <c r="F1265" s="206">
        <v>159</v>
      </c>
      <c r="G1265" s="206"/>
      <c r="H1265" s="179">
        <v>0.2</v>
      </c>
    </row>
    <row r="1266" spans="1:8" ht="14.25" customHeight="1">
      <c r="A1266" s="290"/>
      <c r="B1266" s="10"/>
      <c r="C1266" s="221" t="s">
        <v>811</v>
      </c>
      <c r="D1266" s="206">
        <v>305</v>
      </c>
      <c r="E1266" s="206">
        <v>191</v>
      </c>
      <c r="F1266" s="206">
        <v>191</v>
      </c>
      <c r="G1266" s="206"/>
      <c r="H1266" s="179">
        <v>1</v>
      </c>
    </row>
    <row r="1267" spans="1:8" ht="14.25" customHeight="1">
      <c r="A1267" s="282">
        <v>40</v>
      </c>
      <c r="B1267" s="2" t="s">
        <v>190</v>
      </c>
      <c r="C1267" s="38"/>
      <c r="D1267" s="118">
        <f>SUM(D1268)</f>
        <v>290</v>
      </c>
      <c r="E1267" s="118">
        <f>SUM(E1268)</f>
        <v>170</v>
      </c>
      <c r="F1267" s="118">
        <f>SUM(F1268)</f>
        <v>170</v>
      </c>
      <c r="G1267" s="118">
        <f>SUM(G1268)</f>
        <v>0</v>
      </c>
      <c r="H1267" s="167"/>
    </row>
    <row r="1268" spans="1:8" ht="14.25" customHeight="1">
      <c r="A1268" s="286"/>
      <c r="B1268" s="6" t="s">
        <v>187</v>
      </c>
      <c r="C1268" s="102" t="s">
        <v>436</v>
      </c>
      <c r="D1268" s="131">
        <v>290</v>
      </c>
      <c r="E1268" s="131">
        <v>170</v>
      </c>
      <c r="F1268" s="131">
        <v>170</v>
      </c>
      <c r="G1268" s="131">
        <v>0</v>
      </c>
      <c r="H1268" s="178">
        <v>1.2</v>
      </c>
    </row>
    <row r="1269" spans="1:8" ht="14.25" customHeight="1">
      <c r="A1269" s="282">
        <v>41</v>
      </c>
      <c r="B1269" s="2" t="s">
        <v>306</v>
      </c>
      <c r="C1269" s="38"/>
      <c r="D1269" s="118">
        <f>D1270</f>
        <v>33</v>
      </c>
      <c r="E1269" s="118">
        <f>E1270</f>
        <v>24</v>
      </c>
      <c r="F1269" s="118">
        <f>F1270</f>
        <v>24</v>
      </c>
      <c r="G1269" s="118">
        <f>G1270</f>
        <v>0</v>
      </c>
      <c r="H1269" s="167"/>
    </row>
    <row r="1270" spans="1:8" ht="14.25" customHeight="1">
      <c r="A1270" s="286"/>
      <c r="B1270" s="6" t="s">
        <v>87</v>
      </c>
      <c r="C1270" s="102" t="s">
        <v>863</v>
      </c>
      <c r="D1270" s="131">
        <v>33</v>
      </c>
      <c r="E1270" s="131">
        <v>24</v>
      </c>
      <c r="F1270" s="131">
        <v>24</v>
      </c>
      <c r="G1270" s="131"/>
      <c r="H1270" s="178">
        <v>0.5</v>
      </c>
    </row>
    <row r="1271" spans="1:8" ht="14.25" customHeight="1">
      <c r="A1271" s="287">
        <v>42</v>
      </c>
      <c r="B1271" s="4" t="s">
        <v>152</v>
      </c>
      <c r="C1271" s="42"/>
      <c r="D1271" s="129">
        <f>SUM(D1272:D1278)</f>
        <v>964</v>
      </c>
      <c r="E1271" s="129">
        <f>SUM(E1272:E1278)</f>
        <v>736</v>
      </c>
      <c r="F1271" s="129">
        <f>SUM(F1272:F1278)</f>
        <v>668</v>
      </c>
      <c r="G1271" s="129">
        <f>SUM(G1272:G1278)</f>
        <v>0</v>
      </c>
      <c r="H1271" s="176"/>
    </row>
    <row r="1272" spans="1:8" ht="14.25" customHeight="1">
      <c r="A1272" s="290"/>
      <c r="B1272" s="10" t="s">
        <v>151</v>
      </c>
      <c r="C1272" s="221" t="s">
        <v>568</v>
      </c>
      <c r="D1272" s="206">
        <v>68</v>
      </c>
      <c r="E1272" s="206">
        <v>68</v>
      </c>
      <c r="F1272" s="206"/>
      <c r="G1272" s="206"/>
      <c r="H1272" s="179">
        <v>0.15</v>
      </c>
    </row>
    <row r="1273" spans="1:8" ht="14.25" customHeight="1">
      <c r="A1273" s="290"/>
      <c r="B1273" s="10" t="s">
        <v>158</v>
      </c>
      <c r="C1273" s="221" t="s">
        <v>603</v>
      </c>
      <c r="D1273" s="206">
        <v>120</v>
      </c>
      <c r="E1273" s="206">
        <v>116</v>
      </c>
      <c r="F1273" s="206">
        <v>116</v>
      </c>
      <c r="G1273" s="206">
        <v>0</v>
      </c>
      <c r="H1273" s="179">
        <v>0.4</v>
      </c>
    </row>
    <row r="1274" spans="1:8" ht="14.25" customHeight="1">
      <c r="A1274" s="290"/>
      <c r="B1274" s="10"/>
      <c r="C1274" s="221" t="s">
        <v>604</v>
      </c>
      <c r="D1274" s="206">
        <v>300</v>
      </c>
      <c r="E1274" s="206">
        <v>294</v>
      </c>
      <c r="F1274" s="206">
        <v>294</v>
      </c>
      <c r="G1274" s="206">
        <v>0</v>
      </c>
      <c r="H1274" s="179">
        <v>0.4</v>
      </c>
    </row>
    <row r="1275" spans="1:8" ht="14.25" customHeight="1">
      <c r="A1275" s="290"/>
      <c r="B1275" s="10" t="s">
        <v>196</v>
      </c>
      <c r="C1275" s="221" t="s">
        <v>640</v>
      </c>
      <c r="D1275" s="206">
        <v>50</v>
      </c>
      <c r="E1275" s="206">
        <v>4</v>
      </c>
      <c r="F1275" s="206">
        <v>4</v>
      </c>
      <c r="G1275" s="206">
        <v>0</v>
      </c>
      <c r="H1275" s="179">
        <v>0</v>
      </c>
    </row>
    <row r="1276" spans="1:8" ht="14.25" customHeight="1">
      <c r="A1276" s="290"/>
      <c r="B1276" s="10"/>
      <c r="C1276" s="221" t="s">
        <v>408</v>
      </c>
      <c r="D1276" s="206">
        <v>36</v>
      </c>
      <c r="E1276" s="206">
        <v>16</v>
      </c>
      <c r="F1276" s="206">
        <v>16</v>
      </c>
      <c r="G1276" s="206">
        <v>0</v>
      </c>
      <c r="H1276" s="179">
        <v>0.5</v>
      </c>
    </row>
    <row r="1277" spans="1:8" ht="14.25" customHeight="1">
      <c r="A1277" s="290"/>
      <c r="B1277" s="10" t="s">
        <v>87</v>
      </c>
      <c r="C1277" s="221" t="s">
        <v>831</v>
      </c>
      <c r="D1277" s="206">
        <v>230</v>
      </c>
      <c r="E1277" s="206">
        <v>167</v>
      </c>
      <c r="F1277" s="206">
        <v>167</v>
      </c>
      <c r="G1277" s="206"/>
      <c r="H1277" s="179">
        <v>0.15</v>
      </c>
    </row>
    <row r="1278" spans="1:8" ht="14.25" customHeight="1">
      <c r="A1278" s="286"/>
      <c r="B1278" s="6"/>
      <c r="C1278" s="102" t="s">
        <v>812</v>
      </c>
      <c r="D1278" s="131">
        <v>160</v>
      </c>
      <c r="E1278" s="131">
        <v>71</v>
      </c>
      <c r="F1278" s="131">
        <v>71</v>
      </c>
      <c r="G1278" s="131"/>
      <c r="H1278" s="178">
        <v>0.6</v>
      </c>
    </row>
    <row r="1279" spans="1:8" ht="14.25" customHeight="1">
      <c r="A1279" s="295">
        <v>43</v>
      </c>
      <c r="B1279" s="29" t="s">
        <v>370</v>
      </c>
      <c r="C1279" s="38"/>
      <c r="D1279" s="118">
        <f>SUM(D1280)</f>
        <v>150</v>
      </c>
      <c r="E1279" s="118">
        <f>SUM(E1280)</f>
        <v>136</v>
      </c>
      <c r="F1279" s="118">
        <f>SUM(F1280)</f>
        <v>136</v>
      </c>
      <c r="G1279" s="118">
        <f>SUM(G1280)</f>
        <v>0</v>
      </c>
      <c r="H1279" s="167"/>
    </row>
    <row r="1280" spans="1:8" ht="14.25" customHeight="1">
      <c r="A1280" s="286"/>
      <c r="B1280" s="6" t="s">
        <v>87</v>
      </c>
      <c r="C1280" s="102" t="s">
        <v>826</v>
      </c>
      <c r="D1280" s="131">
        <v>150</v>
      </c>
      <c r="E1280" s="131">
        <v>136</v>
      </c>
      <c r="F1280" s="131">
        <v>136</v>
      </c>
      <c r="G1280" s="131"/>
      <c r="H1280" s="178">
        <v>0.8</v>
      </c>
    </row>
    <row r="1281" spans="1:8" ht="14.25" customHeight="1">
      <c r="A1281" s="282">
        <v>44</v>
      </c>
      <c r="B1281" s="2" t="s">
        <v>211</v>
      </c>
      <c r="C1281" s="251"/>
      <c r="D1281" s="112">
        <f>SUM(D1282:D1287)</f>
        <v>428</v>
      </c>
      <c r="E1281" s="112">
        <f>SUM(E1282:E1287)</f>
        <v>249</v>
      </c>
      <c r="F1281" s="112">
        <f>SUM(F1282:F1287)</f>
        <v>249</v>
      </c>
      <c r="G1281" s="112">
        <f>SUM(G1282:G1287)</f>
        <v>0</v>
      </c>
      <c r="H1281" s="154"/>
    </row>
    <row r="1282" spans="1:8" ht="14.25" customHeight="1">
      <c r="A1282" s="285"/>
      <c r="B1282" s="5" t="s">
        <v>141</v>
      </c>
      <c r="C1282" s="63" t="s">
        <v>494</v>
      </c>
      <c r="D1282" s="204">
        <v>130</v>
      </c>
      <c r="E1282" s="204">
        <v>75</v>
      </c>
      <c r="F1282" s="204">
        <v>75</v>
      </c>
      <c r="G1282" s="204"/>
      <c r="H1282" s="205">
        <v>0.4</v>
      </c>
    </row>
    <row r="1283" spans="1:8" ht="14.25" customHeight="1">
      <c r="A1283" s="287"/>
      <c r="B1283" s="7" t="s">
        <v>87</v>
      </c>
      <c r="C1283" s="42" t="s">
        <v>864</v>
      </c>
      <c r="D1283" s="207">
        <v>53</v>
      </c>
      <c r="E1283" s="207">
        <v>38</v>
      </c>
      <c r="F1283" s="207">
        <v>38</v>
      </c>
      <c r="G1283" s="207"/>
      <c r="H1283" s="176">
        <v>0.1</v>
      </c>
    </row>
    <row r="1284" spans="1:8" ht="14.25" customHeight="1">
      <c r="A1284" s="287"/>
      <c r="B1284" s="7"/>
      <c r="C1284" s="42" t="s">
        <v>826</v>
      </c>
      <c r="D1284" s="207">
        <v>60</v>
      </c>
      <c r="E1284" s="207">
        <v>12</v>
      </c>
      <c r="F1284" s="207">
        <v>12</v>
      </c>
      <c r="G1284" s="207"/>
      <c r="H1284" s="176">
        <v>0.4</v>
      </c>
    </row>
    <row r="1285" spans="1:8" ht="14.25" customHeight="1">
      <c r="A1285" s="287"/>
      <c r="B1285" s="7"/>
      <c r="C1285" s="42" t="s">
        <v>811</v>
      </c>
      <c r="D1285" s="207"/>
      <c r="E1285" s="207"/>
      <c r="F1285" s="207"/>
      <c r="G1285" s="207"/>
      <c r="H1285" s="176"/>
    </row>
    <row r="1286" spans="1:8" ht="14.25" customHeight="1">
      <c r="A1286" s="287"/>
      <c r="B1286" s="7"/>
      <c r="C1286" s="42" t="s">
        <v>848</v>
      </c>
      <c r="D1286" s="207">
        <v>60</v>
      </c>
      <c r="E1286" s="207">
        <v>59</v>
      </c>
      <c r="F1286" s="207">
        <v>59</v>
      </c>
      <c r="G1286" s="207"/>
      <c r="H1286" s="176">
        <v>0.3</v>
      </c>
    </row>
    <row r="1287" spans="1:8" ht="14.25" customHeight="1">
      <c r="A1287" s="287"/>
      <c r="B1287" s="7"/>
      <c r="C1287" s="42" t="s">
        <v>836</v>
      </c>
      <c r="D1287" s="207">
        <v>125</v>
      </c>
      <c r="E1287" s="207">
        <v>65</v>
      </c>
      <c r="F1287" s="207">
        <v>65</v>
      </c>
      <c r="G1287" s="207"/>
      <c r="H1287" s="176">
        <v>0.7</v>
      </c>
    </row>
    <row r="1288" spans="1:8" ht="13.5" customHeight="1">
      <c r="A1288" s="282">
        <v>45</v>
      </c>
      <c r="B1288" s="2" t="s">
        <v>199</v>
      </c>
      <c r="C1288" s="38"/>
      <c r="D1288" s="118">
        <f>SUM(D1289:D1289)</f>
        <v>6</v>
      </c>
      <c r="E1288" s="118">
        <f>SUM(E1289:E1289)</f>
        <v>19</v>
      </c>
      <c r="F1288" s="118">
        <f>SUM(F1289:F1289)</f>
        <v>0</v>
      </c>
      <c r="G1288" s="118">
        <f>SUM(G1289:G1289)</f>
        <v>19</v>
      </c>
      <c r="H1288" s="167"/>
    </row>
    <row r="1289" spans="1:10" ht="14.25" customHeight="1">
      <c r="A1289" s="286"/>
      <c r="B1289" s="242" t="s">
        <v>196</v>
      </c>
      <c r="C1289" s="102" t="s">
        <v>398</v>
      </c>
      <c r="D1289" s="131">
        <v>6</v>
      </c>
      <c r="E1289" s="131">
        <v>19</v>
      </c>
      <c r="F1289" s="131">
        <v>0</v>
      </c>
      <c r="G1289" s="131">
        <v>19</v>
      </c>
      <c r="H1289" s="178">
        <v>1.5</v>
      </c>
      <c r="I1289" s="275"/>
      <c r="J1289" s="275"/>
    </row>
    <row r="1290" spans="1:8" ht="14.25" customHeight="1">
      <c r="A1290" s="295">
        <v>46</v>
      </c>
      <c r="B1290" s="28" t="s">
        <v>215</v>
      </c>
      <c r="C1290" s="21"/>
      <c r="D1290" s="124">
        <f>SUM(D1291)</f>
        <v>43</v>
      </c>
      <c r="E1290" s="124">
        <f>SUM(E1291)</f>
        <v>9</v>
      </c>
      <c r="F1290" s="124">
        <f>SUM(F1291)</f>
        <v>9</v>
      </c>
      <c r="G1290" s="124">
        <f>SUM(G1291)</f>
        <v>0</v>
      </c>
      <c r="H1290" s="170"/>
    </row>
    <row r="1291" spans="1:8" ht="14.25" customHeight="1">
      <c r="A1291" s="286"/>
      <c r="B1291" s="34" t="s">
        <v>141</v>
      </c>
      <c r="C1291" s="102" t="s">
        <v>494</v>
      </c>
      <c r="D1291" s="131">
        <v>43</v>
      </c>
      <c r="E1291" s="131">
        <v>9</v>
      </c>
      <c r="F1291" s="131">
        <v>9</v>
      </c>
      <c r="G1291" s="131"/>
      <c r="H1291" s="178">
        <v>0.3</v>
      </c>
    </row>
    <row r="1292" spans="1:8" ht="14.25" customHeight="1">
      <c r="A1292" s="282">
        <v>47</v>
      </c>
      <c r="B1292" s="2" t="s">
        <v>277</v>
      </c>
      <c r="C1292" s="38"/>
      <c r="D1292" s="118">
        <f>SUM(D1293)</f>
        <v>10</v>
      </c>
      <c r="E1292" s="118">
        <f>SUM(E1293)</f>
        <v>10</v>
      </c>
      <c r="F1292" s="118">
        <f>SUM(F1293)</f>
        <v>10</v>
      </c>
      <c r="G1292" s="118">
        <f>SUM(G1293)</f>
        <v>0</v>
      </c>
      <c r="H1292" s="167"/>
    </row>
    <row r="1293" spans="1:8" ht="14.25" customHeight="1">
      <c r="A1293" s="286"/>
      <c r="B1293" s="34" t="s">
        <v>196</v>
      </c>
      <c r="C1293" s="102" t="s">
        <v>396</v>
      </c>
      <c r="D1293" s="131">
        <v>10</v>
      </c>
      <c r="E1293" s="131">
        <v>10</v>
      </c>
      <c r="F1293" s="131">
        <v>10</v>
      </c>
      <c r="G1293" s="131">
        <v>0</v>
      </c>
      <c r="H1293" s="178">
        <v>0.5</v>
      </c>
    </row>
    <row r="1294" spans="1:8" ht="14.25" customHeight="1">
      <c r="A1294" s="282">
        <v>48</v>
      </c>
      <c r="B1294" s="2" t="s">
        <v>278</v>
      </c>
      <c r="C1294" s="38"/>
      <c r="D1294" s="118">
        <f>SUM(D1295:D1295)</f>
        <v>25</v>
      </c>
      <c r="E1294" s="118">
        <f>SUM(E1295:E1295)</f>
        <v>25</v>
      </c>
      <c r="F1294" s="118">
        <f>SUM(F1295:F1295)</f>
        <v>25</v>
      </c>
      <c r="G1294" s="118">
        <f>SUM(G1295:G1295)</f>
        <v>0</v>
      </c>
      <c r="H1294" s="167"/>
    </row>
    <row r="1295" spans="1:8" ht="14.25" customHeight="1">
      <c r="A1295" s="298"/>
      <c r="B1295" s="330" t="s">
        <v>196</v>
      </c>
      <c r="C1295" s="102" t="s">
        <v>412</v>
      </c>
      <c r="D1295" s="131">
        <v>25</v>
      </c>
      <c r="E1295" s="131">
        <v>25</v>
      </c>
      <c r="F1295" s="131">
        <v>25</v>
      </c>
      <c r="G1295" s="131">
        <v>0</v>
      </c>
      <c r="H1295" s="178">
        <v>0.6</v>
      </c>
    </row>
    <row r="1296" spans="1:8" ht="14.25" customHeight="1">
      <c r="A1296" s="282">
        <v>49</v>
      </c>
      <c r="B1296" s="2" t="s">
        <v>646</v>
      </c>
      <c r="C1296" s="38"/>
      <c r="D1296" s="118">
        <f>SUM(D1297:D1297)</f>
        <v>4</v>
      </c>
      <c r="E1296" s="118">
        <f>SUM(E1297:E1297)</f>
        <v>4</v>
      </c>
      <c r="F1296" s="118">
        <f>SUM(F1297:F1297)</f>
        <v>4</v>
      </c>
      <c r="G1296" s="118">
        <f>SUM(G1297:G1297)</f>
        <v>0</v>
      </c>
      <c r="H1296" s="167"/>
    </row>
    <row r="1297" spans="1:8" ht="14.25" customHeight="1">
      <c r="A1297" s="298"/>
      <c r="B1297" s="330" t="s">
        <v>196</v>
      </c>
      <c r="C1297" s="102" t="s">
        <v>412</v>
      </c>
      <c r="D1297" s="131">
        <v>4</v>
      </c>
      <c r="E1297" s="131">
        <v>4</v>
      </c>
      <c r="F1297" s="131">
        <v>4</v>
      </c>
      <c r="G1297" s="131">
        <v>0</v>
      </c>
      <c r="H1297" s="178">
        <v>0.6</v>
      </c>
    </row>
    <row r="1298" spans="1:8" ht="14.25" customHeight="1">
      <c r="A1298" s="282">
        <v>50</v>
      </c>
      <c r="B1298" s="36" t="s">
        <v>383</v>
      </c>
      <c r="C1298" s="38"/>
      <c r="D1298" s="118">
        <f>SUM(D1299)</f>
        <v>50</v>
      </c>
      <c r="E1298" s="118">
        <f>SUM(E1299)</f>
        <v>47</v>
      </c>
      <c r="F1298" s="118">
        <f>SUM(F1299)</f>
        <v>47</v>
      </c>
      <c r="G1298" s="118">
        <f>SUM(G1299)</f>
        <v>0</v>
      </c>
      <c r="H1298" s="167"/>
    </row>
    <row r="1299" spans="1:8" ht="14.25" customHeight="1">
      <c r="A1299" s="286"/>
      <c r="B1299" s="34" t="s">
        <v>158</v>
      </c>
      <c r="C1299" s="102" t="s">
        <v>603</v>
      </c>
      <c r="D1299" s="131">
        <v>50</v>
      </c>
      <c r="E1299" s="131">
        <v>47</v>
      </c>
      <c r="F1299" s="131">
        <v>47</v>
      </c>
      <c r="G1299" s="131">
        <v>0</v>
      </c>
      <c r="H1299" s="178">
        <v>0.4</v>
      </c>
    </row>
    <row r="1300" spans="1:8" ht="14.25" customHeight="1">
      <c r="A1300" s="287">
        <v>51</v>
      </c>
      <c r="B1300" s="236" t="s">
        <v>384</v>
      </c>
      <c r="C1300" s="47"/>
      <c r="D1300" s="129">
        <f>SUM(D1301)</f>
        <v>50</v>
      </c>
      <c r="E1300" s="129">
        <f>SUM(E1301)</f>
        <v>46</v>
      </c>
      <c r="F1300" s="129">
        <f>SUM(F1301)</f>
        <v>46</v>
      </c>
      <c r="G1300" s="129">
        <f>SUM(G1301)</f>
        <v>0</v>
      </c>
      <c r="H1300" s="237"/>
    </row>
    <row r="1301" spans="1:8" ht="14.25" customHeight="1">
      <c r="A1301" s="286"/>
      <c r="B1301" s="34" t="s">
        <v>158</v>
      </c>
      <c r="C1301" s="102" t="s">
        <v>603</v>
      </c>
      <c r="D1301" s="131">
        <v>50</v>
      </c>
      <c r="E1301" s="131">
        <v>46</v>
      </c>
      <c r="F1301" s="131">
        <v>46</v>
      </c>
      <c r="G1301" s="131">
        <v>0</v>
      </c>
      <c r="H1301" s="178">
        <v>0.4</v>
      </c>
    </row>
    <row r="1302" spans="1:8" s="3" customFormat="1" ht="14.25" customHeight="1">
      <c r="A1302" s="287">
        <v>52</v>
      </c>
      <c r="B1302" s="236" t="s">
        <v>385</v>
      </c>
      <c r="C1302" s="47"/>
      <c r="D1302" s="129">
        <f>SUM(D1303)</f>
        <v>50</v>
      </c>
      <c r="E1302" s="129">
        <f>SUM(E1303)</f>
        <v>50</v>
      </c>
      <c r="F1302" s="129">
        <f>SUM(F1303)</f>
        <v>50</v>
      </c>
      <c r="G1302" s="129">
        <f>SUM(G1303)</f>
        <v>0</v>
      </c>
      <c r="H1302" s="237"/>
    </row>
    <row r="1303" spans="1:8" ht="14.25" customHeight="1">
      <c r="A1303" s="286"/>
      <c r="B1303" s="34" t="s">
        <v>158</v>
      </c>
      <c r="C1303" s="102" t="s">
        <v>603</v>
      </c>
      <c r="D1303" s="131">
        <v>50</v>
      </c>
      <c r="E1303" s="131">
        <v>50</v>
      </c>
      <c r="F1303" s="131">
        <v>50</v>
      </c>
      <c r="G1303" s="131">
        <v>0</v>
      </c>
      <c r="H1303" s="178">
        <v>0.4</v>
      </c>
    </row>
    <row r="1304" spans="1:8" ht="14.25" customHeight="1">
      <c r="A1304" s="287">
        <v>53</v>
      </c>
      <c r="B1304" s="4" t="s">
        <v>154</v>
      </c>
      <c r="C1304" s="42"/>
      <c r="D1304" s="129">
        <f>SUM(D1305:D1307)</f>
        <v>503</v>
      </c>
      <c r="E1304" s="129">
        <f>SUM(E1305:E1307)</f>
        <v>200</v>
      </c>
      <c r="F1304" s="129">
        <f>SUM(F1305:F1307)</f>
        <v>200</v>
      </c>
      <c r="G1304" s="129">
        <f>SUM(G1305:G1307)</f>
        <v>0</v>
      </c>
      <c r="H1304" s="176"/>
    </row>
    <row r="1305" spans="1:8" ht="14.25" customHeight="1">
      <c r="A1305" s="284"/>
      <c r="B1305" s="7" t="s">
        <v>158</v>
      </c>
      <c r="C1305" s="42" t="s">
        <v>571</v>
      </c>
      <c r="D1305" s="207">
        <v>79</v>
      </c>
      <c r="E1305" s="207">
        <v>79</v>
      </c>
      <c r="F1305" s="207">
        <v>79</v>
      </c>
      <c r="G1305" s="207">
        <v>0</v>
      </c>
      <c r="H1305" s="176">
        <v>1</v>
      </c>
    </row>
    <row r="1306" spans="1:8" ht="14.25" customHeight="1">
      <c r="A1306" s="285"/>
      <c r="B1306" s="5" t="s">
        <v>196</v>
      </c>
      <c r="C1306" s="63" t="s">
        <v>399</v>
      </c>
      <c r="D1306" s="204">
        <v>94</v>
      </c>
      <c r="E1306" s="204">
        <v>36</v>
      </c>
      <c r="F1306" s="204">
        <v>36</v>
      </c>
      <c r="G1306" s="204">
        <v>0</v>
      </c>
      <c r="H1306" s="205">
        <v>1.8</v>
      </c>
    </row>
    <row r="1307" spans="1:8" ht="14.25" customHeight="1">
      <c r="A1307" s="290"/>
      <c r="B1307" s="10"/>
      <c r="C1307" s="221" t="s">
        <v>431</v>
      </c>
      <c r="D1307" s="206">
        <v>330</v>
      </c>
      <c r="E1307" s="206">
        <v>85</v>
      </c>
      <c r="F1307" s="206">
        <v>85</v>
      </c>
      <c r="G1307" s="206">
        <v>0</v>
      </c>
      <c r="H1307" s="179">
        <v>2</v>
      </c>
    </row>
    <row r="1308" spans="1:8" ht="14.25" customHeight="1">
      <c r="A1308" s="282">
        <v>54</v>
      </c>
      <c r="B1308" s="2" t="s">
        <v>150</v>
      </c>
      <c r="C1308" s="38"/>
      <c r="D1308" s="118">
        <f>SUM(D1309:D1310)</f>
        <v>43</v>
      </c>
      <c r="E1308" s="118">
        <f>SUM(E1309:E1310)</f>
        <v>40</v>
      </c>
      <c r="F1308" s="118">
        <f>SUM(F1309:F1310)</f>
        <v>23</v>
      </c>
      <c r="G1308" s="118">
        <f>SUM(G1309:G1310)</f>
        <v>0</v>
      </c>
      <c r="H1308" s="167"/>
    </row>
    <row r="1309" spans="1:8" ht="14.25" customHeight="1">
      <c r="A1309" s="285"/>
      <c r="B1309" s="5" t="s">
        <v>158</v>
      </c>
      <c r="C1309" s="63" t="s">
        <v>439</v>
      </c>
      <c r="D1309" s="204">
        <v>23</v>
      </c>
      <c r="E1309" s="204">
        <v>23</v>
      </c>
      <c r="F1309" s="204">
        <v>23</v>
      </c>
      <c r="G1309" s="204">
        <v>0</v>
      </c>
      <c r="H1309" s="205">
        <v>0.5</v>
      </c>
    </row>
    <row r="1310" spans="1:8" ht="14.25" customHeight="1">
      <c r="A1310" s="285"/>
      <c r="B1310" s="273" t="s">
        <v>196</v>
      </c>
      <c r="C1310" s="63" t="s">
        <v>527</v>
      </c>
      <c r="D1310" s="274">
        <v>20</v>
      </c>
      <c r="E1310" s="274">
        <v>17</v>
      </c>
      <c r="F1310" s="274">
        <v>0</v>
      </c>
      <c r="G1310" s="274">
        <v>0</v>
      </c>
      <c r="H1310" s="205">
        <v>1.5</v>
      </c>
    </row>
    <row r="1311" spans="1:8" s="3" customFormat="1" ht="14.25" customHeight="1">
      <c r="A1311" s="282">
        <v>55</v>
      </c>
      <c r="B1311" s="2" t="s">
        <v>472</v>
      </c>
      <c r="C1311" s="48"/>
      <c r="D1311" s="118">
        <f>SUM(D1312)</f>
        <v>20</v>
      </c>
      <c r="E1311" s="118">
        <f>SUM(E1312)</f>
        <v>11</v>
      </c>
      <c r="F1311" s="118">
        <f>SUM(F1312)</f>
        <v>11</v>
      </c>
      <c r="G1311" s="118">
        <f>SUM(G1312)</f>
        <v>0</v>
      </c>
      <c r="H1311" s="164"/>
    </row>
    <row r="1312" spans="1:8" ht="14.25" customHeight="1">
      <c r="A1312" s="286"/>
      <c r="B1312" s="6" t="s">
        <v>87</v>
      </c>
      <c r="C1312" s="102" t="s">
        <v>811</v>
      </c>
      <c r="D1312" s="131">
        <v>20</v>
      </c>
      <c r="E1312" s="131">
        <v>11</v>
      </c>
      <c r="F1312" s="131">
        <v>11</v>
      </c>
      <c r="G1312" s="131"/>
      <c r="H1312" s="178">
        <v>0.7</v>
      </c>
    </row>
    <row r="1313" spans="1:8" ht="14.25" customHeight="1">
      <c r="A1313" s="282">
        <v>56</v>
      </c>
      <c r="B1313" s="2" t="s">
        <v>474</v>
      </c>
      <c r="C1313" s="48"/>
      <c r="D1313" s="118">
        <f>SUM(D1314)</f>
        <v>47</v>
      </c>
      <c r="E1313" s="118">
        <f>SUM(E1314)</f>
        <v>16</v>
      </c>
      <c r="F1313" s="118">
        <f>SUM(F1314)</f>
        <v>16</v>
      </c>
      <c r="G1313" s="118">
        <f>SUM(G1314)</f>
        <v>0</v>
      </c>
      <c r="H1313" s="164"/>
    </row>
    <row r="1314" spans="1:8" ht="14.25" customHeight="1">
      <c r="A1314" s="286"/>
      <c r="B1314" s="6" t="s">
        <v>87</v>
      </c>
      <c r="C1314" s="102" t="s">
        <v>866</v>
      </c>
      <c r="D1314" s="131">
        <v>47</v>
      </c>
      <c r="E1314" s="131">
        <v>16</v>
      </c>
      <c r="F1314" s="131">
        <v>16</v>
      </c>
      <c r="G1314" s="131"/>
      <c r="H1314" s="178">
        <v>0.2</v>
      </c>
    </row>
    <row r="1315" spans="1:8" ht="14.25" customHeight="1">
      <c r="A1315" s="282">
        <v>57</v>
      </c>
      <c r="B1315" s="2" t="s">
        <v>475</v>
      </c>
      <c r="C1315" s="48"/>
      <c r="D1315" s="118">
        <f>SUM(D1316)</f>
        <v>34</v>
      </c>
      <c r="E1315" s="118">
        <f>SUM(E1316)</f>
        <v>26</v>
      </c>
      <c r="F1315" s="118">
        <f>SUM(F1316)</f>
        <v>26</v>
      </c>
      <c r="G1315" s="118">
        <f>SUM(G1316)</f>
        <v>0</v>
      </c>
      <c r="H1315" s="164"/>
    </row>
    <row r="1316" spans="1:8" ht="14.25" customHeight="1">
      <c r="A1316" s="286"/>
      <c r="B1316" s="6" t="s">
        <v>87</v>
      </c>
      <c r="C1316" s="102" t="s">
        <v>866</v>
      </c>
      <c r="D1316" s="131">
        <v>34</v>
      </c>
      <c r="E1316" s="131">
        <v>26</v>
      </c>
      <c r="F1316" s="131">
        <v>26</v>
      </c>
      <c r="G1316" s="131"/>
      <c r="H1316" s="178">
        <v>0.2</v>
      </c>
    </row>
    <row r="1317" spans="1:8" ht="14.25" customHeight="1">
      <c r="A1317" s="282">
        <v>58</v>
      </c>
      <c r="B1317" s="2" t="s">
        <v>473</v>
      </c>
      <c r="C1317" s="38"/>
      <c r="D1317" s="118">
        <f>D1318</f>
        <v>10</v>
      </c>
      <c r="E1317" s="118">
        <f>E1318</f>
        <v>1</v>
      </c>
      <c r="F1317" s="118">
        <f>F1318</f>
        <v>1</v>
      </c>
      <c r="G1317" s="118">
        <f>G1318</f>
        <v>0</v>
      </c>
      <c r="H1317" s="167"/>
    </row>
    <row r="1318" spans="1:8" ht="14.25" customHeight="1">
      <c r="A1318" s="286"/>
      <c r="B1318" s="6" t="s">
        <v>87</v>
      </c>
      <c r="C1318" s="102" t="s">
        <v>811</v>
      </c>
      <c r="D1318" s="131">
        <v>10</v>
      </c>
      <c r="E1318" s="131">
        <v>1</v>
      </c>
      <c r="F1318" s="131">
        <v>1</v>
      </c>
      <c r="G1318" s="131"/>
      <c r="H1318" s="178">
        <v>0.7</v>
      </c>
    </row>
    <row r="1319" spans="1:8" ht="14.25" customHeight="1">
      <c r="A1319" s="287">
        <v>59</v>
      </c>
      <c r="B1319" s="4" t="s">
        <v>55</v>
      </c>
      <c r="C1319" s="254"/>
      <c r="D1319" s="126">
        <f>SUM(D1320)</f>
        <v>30</v>
      </c>
      <c r="E1319" s="126">
        <f>SUM(E1320)</f>
        <v>4</v>
      </c>
      <c r="F1319" s="126">
        <f>SUM(F1320)</f>
        <v>4</v>
      </c>
      <c r="G1319" s="126">
        <f>SUM(G1320)</f>
        <v>0</v>
      </c>
      <c r="H1319" s="172"/>
    </row>
    <row r="1320" spans="1:8" ht="14.25" customHeight="1">
      <c r="A1320" s="286"/>
      <c r="B1320" s="6" t="s">
        <v>87</v>
      </c>
      <c r="C1320" s="102" t="s">
        <v>814</v>
      </c>
      <c r="D1320" s="131">
        <v>30</v>
      </c>
      <c r="E1320" s="131">
        <v>4</v>
      </c>
      <c r="F1320" s="131">
        <v>4</v>
      </c>
      <c r="G1320" s="131"/>
      <c r="H1320" s="178">
        <v>0.6</v>
      </c>
    </row>
    <row r="1321" spans="1:8" ht="14.25" customHeight="1">
      <c r="A1321" s="287">
        <v>60</v>
      </c>
      <c r="B1321" s="4" t="s">
        <v>56</v>
      </c>
      <c r="C1321" s="254"/>
      <c r="D1321" s="126">
        <f>SUM(D1322)</f>
        <v>30</v>
      </c>
      <c r="E1321" s="126">
        <f>SUM(E1322)</f>
        <v>7</v>
      </c>
      <c r="F1321" s="126">
        <f>SUM(F1322)</f>
        <v>7</v>
      </c>
      <c r="G1321" s="126">
        <f>SUM(G1322)</f>
        <v>0</v>
      </c>
      <c r="H1321" s="172"/>
    </row>
    <row r="1322" spans="1:8" ht="14.25" customHeight="1">
      <c r="A1322" s="286"/>
      <c r="B1322" s="6" t="s">
        <v>87</v>
      </c>
      <c r="C1322" s="102" t="s">
        <v>814</v>
      </c>
      <c r="D1322" s="131">
        <v>30</v>
      </c>
      <c r="E1322" s="131">
        <v>7</v>
      </c>
      <c r="F1322" s="131">
        <v>7</v>
      </c>
      <c r="G1322" s="131"/>
      <c r="H1322" s="178">
        <v>0.6</v>
      </c>
    </row>
    <row r="1323" spans="1:8" ht="14.25" customHeight="1">
      <c r="A1323" s="282">
        <v>61</v>
      </c>
      <c r="B1323" s="2" t="s">
        <v>137</v>
      </c>
      <c r="C1323" s="251"/>
      <c r="D1323" s="119">
        <f>SUM(D1324:D1325)</f>
        <v>180</v>
      </c>
      <c r="E1323" s="119">
        <f>SUM(E1324:E1325)</f>
        <v>57</v>
      </c>
      <c r="F1323" s="119">
        <f>SUM(F1324:F1325)</f>
        <v>57</v>
      </c>
      <c r="G1323" s="119">
        <f>SUM(G1324:G1325)</f>
        <v>0</v>
      </c>
      <c r="H1323" s="165"/>
    </row>
    <row r="1324" spans="1:8" ht="14.25" customHeight="1">
      <c r="A1324" s="290"/>
      <c r="B1324" s="10" t="s">
        <v>187</v>
      </c>
      <c r="C1324" s="221" t="s">
        <v>770</v>
      </c>
      <c r="D1324" s="206">
        <v>150</v>
      </c>
      <c r="E1324" s="206">
        <v>36</v>
      </c>
      <c r="F1324" s="206">
        <v>36</v>
      </c>
      <c r="G1324" s="206">
        <v>0</v>
      </c>
      <c r="H1324" s="179">
        <v>2.8</v>
      </c>
    </row>
    <row r="1325" spans="1:8" ht="14.25" customHeight="1">
      <c r="A1325" s="286"/>
      <c r="B1325" s="6" t="s">
        <v>87</v>
      </c>
      <c r="C1325" s="102" t="s">
        <v>811</v>
      </c>
      <c r="D1325" s="131">
        <v>30</v>
      </c>
      <c r="E1325" s="131">
        <v>21</v>
      </c>
      <c r="F1325" s="131">
        <v>21</v>
      </c>
      <c r="G1325" s="131"/>
      <c r="H1325" s="178">
        <v>0.8</v>
      </c>
    </row>
    <row r="1326" spans="1:8" ht="14.25" customHeight="1">
      <c r="A1326" s="282">
        <v>62</v>
      </c>
      <c r="B1326" s="2" t="s">
        <v>186</v>
      </c>
      <c r="C1326" s="251"/>
      <c r="D1326" s="119">
        <f>SUM(D1327:D1328)</f>
        <v>159</v>
      </c>
      <c r="E1326" s="119">
        <f>SUM(E1327:E1328)</f>
        <v>34</v>
      </c>
      <c r="F1326" s="119">
        <f>SUM(F1327:F1328)</f>
        <v>34</v>
      </c>
      <c r="G1326" s="119">
        <f>SUM(G1327:G1328)</f>
        <v>0</v>
      </c>
      <c r="H1326" s="165"/>
    </row>
    <row r="1327" spans="1:8" ht="14.25" customHeight="1">
      <c r="A1327" s="288"/>
      <c r="B1327" s="53" t="s">
        <v>87</v>
      </c>
      <c r="C1327" s="258" t="s">
        <v>866</v>
      </c>
      <c r="D1327" s="202">
        <v>9</v>
      </c>
      <c r="E1327" s="202">
        <v>1</v>
      </c>
      <c r="F1327" s="202">
        <v>1</v>
      </c>
      <c r="G1327" s="202"/>
      <c r="H1327" s="181">
        <v>0.2</v>
      </c>
    </row>
    <row r="1328" spans="1:8" ht="14.25" customHeight="1">
      <c r="A1328" s="286"/>
      <c r="B1328" s="6" t="s">
        <v>187</v>
      </c>
      <c r="C1328" s="102" t="s">
        <v>415</v>
      </c>
      <c r="D1328" s="131">
        <v>150</v>
      </c>
      <c r="E1328" s="131">
        <v>33</v>
      </c>
      <c r="F1328" s="131">
        <v>33</v>
      </c>
      <c r="G1328" s="131">
        <v>0</v>
      </c>
      <c r="H1328" s="178">
        <v>1.1</v>
      </c>
    </row>
    <row r="1329" spans="1:8" ht="14.25" customHeight="1">
      <c r="A1329" s="282">
        <v>63</v>
      </c>
      <c r="B1329" s="2" t="s">
        <v>182</v>
      </c>
      <c r="C1329" s="251"/>
      <c r="D1329" s="119">
        <f>SUM(D1330:D1330)</f>
        <v>60</v>
      </c>
      <c r="E1329" s="119">
        <f>SUM(E1330:E1330)</f>
        <v>48</v>
      </c>
      <c r="F1329" s="119">
        <f>SUM(F1330:F1330)</f>
        <v>48</v>
      </c>
      <c r="G1329" s="119">
        <f>SUM(G1330:G1330)</f>
        <v>0</v>
      </c>
      <c r="H1329" s="165"/>
    </row>
    <row r="1330" spans="1:8" ht="14.25" customHeight="1">
      <c r="A1330" s="286"/>
      <c r="B1330" s="6" t="s">
        <v>196</v>
      </c>
      <c r="C1330" s="102" t="s">
        <v>408</v>
      </c>
      <c r="D1330" s="131">
        <v>60</v>
      </c>
      <c r="E1330" s="131">
        <v>48</v>
      </c>
      <c r="F1330" s="131">
        <v>48</v>
      </c>
      <c r="G1330" s="131">
        <v>0</v>
      </c>
      <c r="H1330" s="178">
        <v>2</v>
      </c>
    </row>
    <row r="1331" spans="1:8" ht="14.25" customHeight="1">
      <c r="A1331" s="287">
        <v>64</v>
      </c>
      <c r="B1331" s="4" t="s">
        <v>138</v>
      </c>
      <c r="C1331" s="42"/>
      <c r="D1331" s="129">
        <f>SUM(D1332:D1334)</f>
        <v>176</v>
      </c>
      <c r="E1331" s="129">
        <f>SUM(E1332:E1334)</f>
        <v>140</v>
      </c>
      <c r="F1331" s="129">
        <f>SUM(F1332:F1334)</f>
        <v>140</v>
      </c>
      <c r="G1331" s="129">
        <f>SUM(G1332:G1334)</f>
        <v>0</v>
      </c>
      <c r="H1331" s="176"/>
    </row>
    <row r="1332" spans="1:8" ht="14.25" customHeight="1">
      <c r="A1332" s="297"/>
      <c r="B1332" s="5" t="s">
        <v>158</v>
      </c>
      <c r="C1332" s="63" t="s">
        <v>597</v>
      </c>
      <c r="D1332" s="204">
        <v>100</v>
      </c>
      <c r="E1332" s="204">
        <v>98</v>
      </c>
      <c r="F1332" s="204">
        <v>98</v>
      </c>
      <c r="G1332" s="204">
        <v>0</v>
      </c>
      <c r="H1332" s="205">
        <v>0.6</v>
      </c>
    </row>
    <row r="1333" spans="1:8" ht="14.25" customHeight="1">
      <c r="A1333" s="295"/>
      <c r="B1333" s="53" t="s">
        <v>87</v>
      </c>
      <c r="C1333" s="21" t="s">
        <v>866</v>
      </c>
      <c r="D1333" s="130">
        <v>26</v>
      </c>
      <c r="E1333" s="130">
        <v>13</v>
      </c>
      <c r="F1333" s="130">
        <v>13</v>
      </c>
      <c r="G1333" s="130"/>
      <c r="H1333" s="170">
        <v>0.5</v>
      </c>
    </row>
    <row r="1334" spans="1:8" ht="14.25" customHeight="1">
      <c r="A1334" s="286"/>
      <c r="B1334" s="6"/>
      <c r="C1334" s="102" t="s">
        <v>812</v>
      </c>
      <c r="D1334" s="131">
        <v>50</v>
      </c>
      <c r="E1334" s="131">
        <v>29</v>
      </c>
      <c r="F1334" s="131">
        <v>29</v>
      </c>
      <c r="G1334" s="131"/>
      <c r="H1334" s="178">
        <v>0.7</v>
      </c>
    </row>
    <row r="1335" spans="1:8" s="3" customFormat="1" ht="14.25" customHeight="1">
      <c r="A1335" s="287">
        <v>65</v>
      </c>
      <c r="B1335" s="4" t="s">
        <v>460</v>
      </c>
      <c r="C1335" s="47"/>
      <c r="D1335" s="129">
        <f>SUM(D1336)</f>
        <v>105</v>
      </c>
      <c r="E1335" s="129">
        <f>SUM(E1336)</f>
        <v>105</v>
      </c>
      <c r="F1335" s="129">
        <f>SUM(F1336)</f>
        <v>0</v>
      </c>
      <c r="G1335" s="129">
        <f>SUM(G1336)</f>
        <v>0</v>
      </c>
      <c r="H1335" s="237"/>
    </row>
    <row r="1336" spans="1:8" ht="14.25" customHeight="1">
      <c r="A1336" s="286"/>
      <c r="B1336" s="6" t="s">
        <v>151</v>
      </c>
      <c r="C1336" s="102" t="s">
        <v>568</v>
      </c>
      <c r="D1336" s="131">
        <v>105</v>
      </c>
      <c r="E1336" s="131">
        <v>105</v>
      </c>
      <c r="F1336" s="131"/>
      <c r="G1336" s="131"/>
      <c r="H1336" s="178">
        <v>0.2</v>
      </c>
    </row>
    <row r="1337" spans="1:8" s="3" customFormat="1" ht="14.25" customHeight="1">
      <c r="A1337" s="287">
        <v>66</v>
      </c>
      <c r="B1337" s="4" t="s">
        <v>461</v>
      </c>
      <c r="C1337" s="47"/>
      <c r="D1337" s="129">
        <f>SUM(D1338)</f>
        <v>60</v>
      </c>
      <c r="E1337" s="129">
        <f>SUM(E1338)</f>
        <v>60</v>
      </c>
      <c r="F1337" s="129">
        <f>SUM(F1338)</f>
        <v>0</v>
      </c>
      <c r="G1337" s="129">
        <f>SUM(G1338)</f>
        <v>0</v>
      </c>
      <c r="H1337" s="237"/>
    </row>
    <row r="1338" spans="1:8" ht="14.25" customHeight="1">
      <c r="A1338" s="286"/>
      <c r="B1338" s="6" t="s">
        <v>151</v>
      </c>
      <c r="C1338" s="102" t="s">
        <v>568</v>
      </c>
      <c r="D1338" s="131">
        <v>60</v>
      </c>
      <c r="E1338" s="131">
        <v>60</v>
      </c>
      <c r="F1338" s="131"/>
      <c r="G1338" s="131"/>
      <c r="H1338" s="178">
        <v>0.15</v>
      </c>
    </row>
    <row r="1339" spans="1:8" ht="14.25" customHeight="1">
      <c r="A1339" s="287">
        <v>67</v>
      </c>
      <c r="B1339" s="4" t="s">
        <v>74</v>
      </c>
      <c r="C1339" s="254"/>
      <c r="D1339" s="126">
        <f>SUM(D1340:D1345)</f>
        <v>1316</v>
      </c>
      <c r="E1339" s="126">
        <f>SUM(E1340:E1345)</f>
        <v>1205</v>
      </c>
      <c r="F1339" s="126">
        <f>SUM(F1340:F1345)</f>
        <v>1205</v>
      </c>
      <c r="G1339" s="126">
        <f>SUM(G1340:G1345)</f>
        <v>0</v>
      </c>
      <c r="H1339" s="172"/>
    </row>
    <row r="1340" spans="1:8" ht="14.25" customHeight="1">
      <c r="A1340" s="285"/>
      <c r="B1340" s="5" t="s">
        <v>158</v>
      </c>
      <c r="C1340" s="63" t="s">
        <v>456</v>
      </c>
      <c r="D1340" s="204">
        <v>108</v>
      </c>
      <c r="E1340" s="204">
        <v>108</v>
      </c>
      <c r="F1340" s="204">
        <v>108</v>
      </c>
      <c r="G1340" s="204">
        <v>0</v>
      </c>
      <c r="H1340" s="205">
        <v>1</v>
      </c>
    </row>
    <row r="1341" spans="1:8" ht="14.25" customHeight="1">
      <c r="A1341" s="285"/>
      <c r="B1341" s="5"/>
      <c r="C1341" s="63" t="s">
        <v>412</v>
      </c>
      <c r="D1341" s="204">
        <v>278</v>
      </c>
      <c r="E1341" s="204">
        <v>278</v>
      </c>
      <c r="F1341" s="204">
        <v>278</v>
      </c>
      <c r="G1341" s="204">
        <v>0</v>
      </c>
      <c r="H1341" s="205">
        <v>1.5</v>
      </c>
    </row>
    <row r="1342" spans="1:8" ht="14.25" customHeight="1">
      <c r="A1342" s="285"/>
      <c r="B1342" s="5"/>
      <c r="C1342" s="63" t="s">
        <v>436</v>
      </c>
      <c r="D1342" s="204">
        <v>300</v>
      </c>
      <c r="E1342" s="204">
        <v>300</v>
      </c>
      <c r="F1342" s="204">
        <v>300</v>
      </c>
      <c r="G1342" s="204">
        <v>0</v>
      </c>
      <c r="H1342" s="205">
        <v>2</v>
      </c>
    </row>
    <row r="1343" spans="1:8" ht="14.25" customHeight="1">
      <c r="A1343" s="285"/>
      <c r="B1343" s="5"/>
      <c r="C1343" s="63" t="s">
        <v>606</v>
      </c>
      <c r="D1343" s="204">
        <v>100</v>
      </c>
      <c r="E1343" s="204">
        <v>93</v>
      </c>
      <c r="F1343" s="204">
        <v>93</v>
      </c>
      <c r="G1343" s="204">
        <v>0</v>
      </c>
      <c r="H1343" s="205">
        <v>0.8</v>
      </c>
    </row>
    <row r="1344" spans="1:8" ht="14.25" customHeight="1">
      <c r="A1344" s="285"/>
      <c r="B1344" s="5"/>
      <c r="C1344" s="63" t="s">
        <v>606</v>
      </c>
      <c r="D1344" s="204">
        <v>100</v>
      </c>
      <c r="E1344" s="204">
        <v>99</v>
      </c>
      <c r="F1344" s="204">
        <v>99</v>
      </c>
      <c r="G1344" s="204">
        <v>0</v>
      </c>
      <c r="H1344" s="205">
        <v>0.8</v>
      </c>
    </row>
    <row r="1345" spans="1:8" ht="14.25" customHeight="1">
      <c r="A1345" s="298"/>
      <c r="B1345" s="7" t="s">
        <v>87</v>
      </c>
      <c r="C1345" s="42" t="s">
        <v>813</v>
      </c>
      <c r="D1345" s="207">
        <v>430</v>
      </c>
      <c r="E1345" s="207">
        <v>327</v>
      </c>
      <c r="F1345" s="207">
        <v>327</v>
      </c>
      <c r="G1345" s="207"/>
      <c r="H1345" s="176">
        <v>1.1</v>
      </c>
    </row>
    <row r="1346" spans="1:8" ht="14.25" customHeight="1">
      <c r="A1346" s="287">
        <v>68</v>
      </c>
      <c r="B1346" s="2" t="s">
        <v>373</v>
      </c>
      <c r="C1346" s="251"/>
      <c r="D1346" s="112">
        <f>SUM(D1347)</f>
        <v>200</v>
      </c>
      <c r="E1346" s="112">
        <f>SUM(E1347)</f>
        <v>150</v>
      </c>
      <c r="F1346" s="112">
        <f>SUM(F1347)</f>
        <v>150</v>
      </c>
      <c r="G1346" s="112">
        <f>SUM(G1347)</f>
        <v>0</v>
      </c>
      <c r="H1346" s="154"/>
    </row>
    <row r="1347" spans="1:8" ht="14.25" customHeight="1">
      <c r="A1347" s="287"/>
      <c r="B1347" s="6" t="s">
        <v>87</v>
      </c>
      <c r="C1347" s="102" t="s">
        <v>831</v>
      </c>
      <c r="D1347" s="131">
        <v>200</v>
      </c>
      <c r="E1347" s="131">
        <v>150</v>
      </c>
      <c r="F1347" s="131">
        <v>150</v>
      </c>
      <c r="G1347" s="131"/>
      <c r="H1347" s="178">
        <v>0.9</v>
      </c>
    </row>
    <row r="1348" spans="1:8" ht="14.25" customHeight="1">
      <c r="A1348" s="282">
        <v>69</v>
      </c>
      <c r="B1348" s="2" t="s">
        <v>374</v>
      </c>
      <c r="C1348" s="251"/>
      <c r="D1348" s="112">
        <f>SUM(D1349:D1350)</f>
        <v>40</v>
      </c>
      <c r="E1348" s="112">
        <f>SUM(E1349:E1350)</f>
        <v>38</v>
      </c>
      <c r="F1348" s="112">
        <f>SUM(F1349:F1350)</f>
        <v>2</v>
      </c>
      <c r="G1348" s="112">
        <f>SUM(G1349:G1350)</f>
        <v>0</v>
      </c>
      <c r="H1348" s="154"/>
    </row>
    <row r="1349" spans="1:8" ht="14.25" customHeight="1">
      <c r="A1349" s="288"/>
      <c r="B1349" s="53" t="s">
        <v>87</v>
      </c>
      <c r="C1349" s="258" t="s">
        <v>825</v>
      </c>
      <c r="D1349" s="135">
        <v>4</v>
      </c>
      <c r="E1349" s="135">
        <v>2</v>
      </c>
      <c r="F1349" s="135">
        <v>2</v>
      </c>
      <c r="G1349" s="135"/>
      <c r="H1349" s="181">
        <v>0.5</v>
      </c>
    </row>
    <row r="1350" spans="1:8" ht="14.25" customHeight="1">
      <c r="A1350" s="286"/>
      <c r="B1350" s="6"/>
      <c r="C1350" s="102" t="s">
        <v>858</v>
      </c>
      <c r="D1350" s="131">
        <v>36</v>
      </c>
      <c r="E1350" s="131">
        <v>36</v>
      </c>
      <c r="F1350" s="131"/>
      <c r="G1350" s="131"/>
      <c r="H1350" s="178">
        <v>0.3</v>
      </c>
    </row>
    <row r="1351" spans="1:8" ht="14.25" customHeight="1">
      <c r="A1351" s="287">
        <v>70</v>
      </c>
      <c r="B1351" s="4" t="s">
        <v>115</v>
      </c>
      <c r="C1351" s="254"/>
      <c r="D1351" s="126">
        <f>SUM(D1352:D1357)</f>
        <v>1237</v>
      </c>
      <c r="E1351" s="126">
        <f>SUM(E1352:E1357)</f>
        <v>254</v>
      </c>
      <c r="F1351" s="126">
        <f>SUM(F1352:F1357)</f>
        <v>254</v>
      </c>
      <c r="G1351" s="126">
        <f>SUM(G1352:G1357)</f>
        <v>0</v>
      </c>
      <c r="H1351" s="172"/>
    </row>
    <row r="1352" spans="1:8" ht="14.25" customHeight="1">
      <c r="A1352" s="285"/>
      <c r="B1352" s="5" t="s">
        <v>141</v>
      </c>
      <c r="C1352" s="63" t="s">
        <v>398</v>
      </c>
      <c r="D1352" s="204">
        <v>130</v>
      </c>
      <c r="E1352" s="204">
        <v>38</v>
      </c>
      <c r="F1352" s="204">
        <v>38</v>
      </c>
      <c r="G1352" s="204"/>
      <c r="H1352" s="205">
        <v>1.5</v>
      </c>
    </row>
    <row r="1353" spans="1:8" ht="14.25" customHeight="1">
      <c r="A1353" s="285"/>
      <c r="B1353" s="5" t="s">
        <v>196</v>
      </c>
      <c r="C1353" s="63" t="s">
        <v>403</v>
      </c>
      <c r="D1353" s="204">
        <v>480</v>
      </c>
      <c r="E1353" s="204">
        <v>0</v>
      </c>
      <c r="F1353" s="204">
        <v>0</v>
      </c>
      <c r="G1353" s="204">
        <v>0</v>
      </c>
      <c r="H1353" s="205">
        <v>1.5</v>
      </c>
    </row>
    <row r="1354" spans="1:8" ht="14.25" customHeight="1">
      <c r="A1354" s="290"/>
      <c r="B1354" s="5" t="s">
        <v>187</v>
      </c>
      <c r="C1354" s="63" t="s">
        <v>396</v>
      </c>
      <c r="D1354" s="204">
        <v>135</v>
      </c>
      <c r="E1354" s="204">
        <v>50</v>
      </c>
      <c r="F1354" s="204">
        <v>50</v>
      </c>
      <c r="G1354" s="204">
        <v>0</v>
      </c>
      <c r="H1354" s="205">
        <v>1.1</v>
      </c>
    </row>
    <row r="1355" spans="1:8" ht="14.25" customHeight="1">
      <c r="A1355" s="285"/>
      <c r="B1355" s="5"/>
      <c r="C1355" s="63" t="s">
        <v>771</v>
      </c>
      <c r="D1355" s="204">
        <v>8</v>
      </c>
      <c r="E1355" s="204">
        <v>8</v>
      </c>
      <c r="F1355" s="204">
        <v>8</v>
      </c>
      <c r="G1355" s="204">
        <v>0</v>
      </c>
      <c r="H1355" s="205">
        <v>0</v>
      </c>
    </row>
    <row r="1356" spans="1:8" ht="14.25" customHeight="1">
      <c r="A1356" s="290"/>
      <c r="B1356" s="10"/>
      <c r="C1356" s="221" t="s">
        <v>527</v>
      </c>
      <c r="D1356" s="206">
        <v>14</v>
      </c>
      <c r="E1356" s="206">
        <v>10</v>
      </c>
      <c r="F1356" s="206">
        <v>10</v>
      </c>
      <c r="G1356" s="206">
        <v>0</v>
      </c>
      <c r="H1356" s="179">
        <v>1.3</v>
      </c>
    </row>
    <row r="1357" spans="1:8" ht="14.25" customHeight="1">
      <c r="A1357" s="285"/>
      <c r="B1357" s="5" t="s">
        <v>87</v>
      </c>
      <c r="C1357" s="63" t="s">
        <v>811</v>
      </c>
      <c r="D1357" s="204">
        <v>470</v>
      </c>
      <c r="E1357" s="204">
        <v>148</v>
      </c>
      <c r="F1357" s="204">
        <v>148</v>
      </c>
      <c r="G1357" s="204"/>
      <c r="H1357" s="205">
        <v>1</v>
      </c>
    </row>
    <row r="1358" spans="1:8" ht="14.25" customHeight="1">
      <c r="A1358" s="302">
        <v>71</v>
      </c>
      <c r="B1358" s="29" t="s">
        <v>198</v>
      </c>
      <c r="C1358" s="41"/>
      <c r="D1358" s="127">
        <f>SUM(D1359:D1362)</f>
        <v>412</v>
      </c>
      <c r="E1358" s="127">
        <f>SUM(E1359:E1362)</f>
        <v>210</v>
      </c>
      <c r="F1358" s="127">
        <f>SUM(F1359:F1362)</f>
        <v>210</v>
      </c>
      <c r="G1358" s="127">
        <f>SUM(G1359:G1362)</f>
        <v>0</v>
      </c>
      <c r="H1358" s="173"/>
    </row>
    <row r="1359" spans="1:8" ht="14.25" customHeight="1">
      <c r="A1359" s="285"/>
      <c r="B1359" s="5" t="s">
        <v>196</v>
      </c>
      <c r="C1359" s="63" t="s">
        <v>518</v>
      </c>
      <c r="D1359" s="204">
        <v>12</v>
      </c>
      <c r="E1359" s="204">
        <v>12</v>
      </c>
      <c r="F1359" s="204">
        <v>12</v>
      </c>
      <c r="G1359" s="204">
        <v>0</v>
      </c>
      <c r="H1359" s="205">
        <v>1.8</v>
      </c>
    </row>
    <row r="1360" spans="1:8" ht="14.25" customHeight="1">
      <c r="A1360" s="290"/>
      <c r="B1360" s="10"/>
      <c r="C1360" s="221" t="s">
        <v>396</v>
      </c>
      <c r="D1360" s="206">
        <v>150</v>
      </c>
      <c r="E1360" s="206">
        <v>110</v>
      </c>
      <c r="F1360" s="206">
        <v>110</v>
      </c>
      <c r="G1360" s="206">
        <v>0</v>
      </c>
      <c r="H1360" s="179">
        <v>1.5</v>
      </c>
    </row>
    <row r="1361" spans="1:8" ht="14.25" customHeight="1">
      <c r="A1361" s="290"/>
      <c r="B1361" s="10" t="s">
        <v>87</v>
      </c>
      <c r="C1361" s="221" t="s">
        <v>858</v>
      </c>
      <c r="D1361" s="206">
        <v>30</v>
      </c>
      <c r="E1361" s="206">
        <v>15</v>
      </c>
      <c r="F1361" s="206">
        <v>15</v>
      </c>
      <c r="G1361" s="206"/>
      <c r="H1361" s="179">
        <v>0.5</v>
      </c>
    </row>
    <row r="1362" spans="1:8" ht="14.25" customHeight="1">
      <c r="A1362" s="286"/>
      <c r="B1362" s="6"/>
      <c r="C1362" s="102" t="s">
        <v>835</v>
      </c>
      <c r="D1362" s="131">
        <v>220</v>
      </c>
      <c r="E1362" s="131">
        <v>73</v>
      </c>
      <c r="F1362" s="131">
        <v>73</v>
      </c>
      <c r="G1362" s="131"/>
      <c r="H1362" s="178">
        <v>0.6</v>
      </c>
    </row>
    <row r="1363" spans="1:8" ht="14.25" customHeight="1">
      <c r="A1363" s="282">
        <v>72</v>
      </c>
      <c r="B1363" s="2" t="s">
        <v>116</v>
      </c>
      <c r="C1363" s="251"/>
      <c r="D1363" s="112">
        <f>SUM(D1364:D1370)</f>
        <v>1837</v>
      </c>
      <c r="E1363" s="112">
        <f>SUM(E1364:E1370)</f>
        <v>1454</v>
      </c>
      <c r="F1363" s="112">
        <f>SUM(F1364:F1370)</f>
        <v>1386</v>
      </c>
      <c r="G1363" s="112">
        <f>SUM(G1364:G1370)</f>
        <v>0</v>
      </c>
      <c r="H1363" s="154"/>
    </row>
    <row r="1364" spans="1:8" ht="14.25" customHeight="1">
      <c r="A1364" s="290"/>
      <c r="B1364" s="10" t="s">
        <v>141</v>
      </c>
      <c r="C1364" s="221" t="s">
        <v>401</v>
      </c>
      <c r="D1364" s="206">
        <v>369</v>
      </c>
      <c r="E1364" s="206">
        <v>214</v>
      </c>
      <c r="F1364" s="206">
        <v>214</v>
      </c>
      <c r="G1364" s="206"/>
      <c r="H1364" s="179" t="s">
        <v>442</v>
      </c>
    </row>
    <row r="1365" spans="1:8" ht="14.25" customHeight="1">
      <c r="A1365" s="290"/>
      <c r="B1365" s="10" t="s">
        <v>158</v>
      </c>
      <c r="C1365" s="221" t="s">
        <v>612</v>
      </c>
      <c r="D1365" s="206">
        <v>1000</v>
      </c>
      <c r="E1365" s="206">
        <v>1000</v>
      </c>
      <c r="F1365" s="206">
        <v>970</v>
      </c>
      <c r="G1365" s="206">
        <v>0</v>
      </c>
      <c r="H1365" s="179">
        <v>0.4</v>
      </c>
    </row>
    <row r="1366" spans="1:8" ht="14.25" customHeight="1">
      <c r="A1366" s="290"/>
      <c r="B1366" s="10"/>
      <c r="C1366" s="221" t="s">
        <v>613</v>
      </c>
      <c r="D1366" s="206">
        <v>160</v>
      </c>
      <c r="E1366" s="206">
        <v>28</v>
      </c>
      <c r="F1366" s="206">
        <v>28</v>
      </c>
      <c r="G1366" s="206">
        <v>0</v>
      </c>
      <c r="H1366" s="179">
        <v>0.4</v>
      </c>
    </row>
    <row r="1367" spans="1:8" ht="14.25" customHeight="1">
      <c r="A1367" s="290"/>
      <c r="B1367" s="10" t="s">
        <v>87</v>
      </c>
      <c r="C1367" s="221" t="s">
        <v>844</v>
      </c>
      <c r="D1367" s="206">
        <v>100</v>
      </c>
      <c r="E1367" s="206">
        <v>24</v>
      </c>
      <c r="F1367" s="206">
        <v>24</v>
      </c>
      <c r="G1367" s="206"/>
      <c r="H1367" s="179">
        <v>0.4</v>
      </c>
    </row>
    <row r="1368" spans="1:8" ht="14.25" customHeight="1">
      <c r="A1368" s="290"/>
      <c r="B1368" s="10"/>
      <c r="C1368" s="221" t="s">
        <v>858</v>
      </c>
      <c r="D1368" s="206">
        <v>38</v>
      </c>
      <c r="E1368" s="206">
        <v>38</v>
      </c>
      <c r="F1368" s="206"/>
      <c r="G1368" s="206"/>
      <c r="H1368" s="179">
        <v>0.1</v>
      </c>
    </row>
    <row r="1369" spans="1:8" ht="14.25" customHeight="1">
      <c r="A1369" s="290"/>
      <c r="B1369" s="10" t="s">
        <v>196</v>
      </c>
      <c r="C1369" s="221" t="s">
        <v>404</v>
      </c>
      <c r="D1369" s="206">
        <v>100</v>
      </c>
      <c r="E1369" s="206">
        <v>90</v>
      </c>
      <c r="F1369" s="206">
        <v>90</v>
      </c>
      <c r="G1369" s="206">
        <v>0</v>
      </c>
      <c r="H1369" s="179">
        <v>0.4</v>
      </c>
    </row>
    <row r="1370" spans="1:8" ht="14.25" customHeight="1">
      <c r="A1370" s="290"/>
      <c r="B1370" s="10"/>
      <c r="C1370" s="221" t="s">
        <v>398</v>
      </c>
      <c r="D1370" s="206">
        <v>70</v>
      </c>
      <c r="E1370" s="206">
        <v>60</v>
      </c>
      <c r="F1370" s="206">
        <v>60</v>
      </c>
      <c r="G1370" s="206">
        <v>0</v>
      </c>
      <c r="H1370" s="179">
        <v>0.7</v>
      </c>
    </row>
    <row r="1371" spans="1:8" ht="14.25" customHeight="1">
      <c r="A1371" s="282">
        <v>73</v>
      </c>
      <c r="B1371" s="2" t="s">
        <v>206</v>
      </c>
      <c r="C1371" s="38"/>
      <c r="D1371" s="118">
        <f>SUM(D1372:D1373)</f>
        <v>505</v>
      </c>
      <c r="E1371" s="118">
        <f>SUM(E1372:E1373)</f>
        <v>460</v>
      </c>
      <c r="F1371" s="118">
        <f>SUM(F1372:F1373)</f>
        <v>460</v>
      </c>
      <c r="G1371" s="118">
        <f>SUM(G1372:G1373)</f>
        <v>0</v>
      </c>
      <c r="H1371" s="167"/>
    </row>
    <row r="1372" spans="1:8" ht="14.25" customHeight="1">
      <c r="A1372" s="297"/>
      <c r="B1372" s="5" t="s">
        <v>87</v>
      </c>
      <c r="C1372" s="63" t="s">
        <v>826</v>
      </c>
      <c r="D1372" s="204">
        <v>500</v>
      </c>
      <c r="E1372" s="204">
        <v>458</v>
      </c>
      <c r="F1372" s="204">
        <v>458</v>
      </c>
      <c r="G1372" s="204"/>
      <c r="H1372" s="205">
        <v>0.25</v>
      </c>
    </row>
    <row r="1373" spans="1:8" ht="14.25" customHeight="1">
      <c r="A1373" s="297"/>
      <c r="B1373" s="5"/>
      <c r="C1373" s="63" t="s">
        <v>811</v>
      </c>
      <c r="D1373" s="204">
        <v>5</v>
      </c>
      <c r="E1373" s="204">
        <v>2</v>
      </c>
      <c r="F1373" s="204">
        <v>2</v>
      </c>
      <c r="G1373" s="204"/>
      <c r="H1373" s="205">
        <v>0.4</v>
      </c>
    </row>
    <row r="1374" spans="1:8" ht="14.25" customHeight="1">
      <c r="A1374" s="282">
        <v>74</v>
      </c>
      <c r="B1374" s="2" t="s">
        <v>89</v>
      </c>
      <c r="C1374" s="251"/>
      <c r="D1374" s="112">
        <f>SUM(D1375)</f>
        <v>30</v>
      </c>
      <c r="E1374" s="112">
        <f>SUM(E1375)</f>
        <v>21</v>
      </c>
      <c r="F1374" s="112">
        <f>SUM(F1375)</f>
        <v>21</v>
      </c>
      <c r="G1374" s="112">
        <f>SUM(G1375)</f>
        <v>0</v>
      </c>
      <c r="H1374" s="154"/>
    </row>
    <row r="1375" spans="1:8" ht="14.25" customHeight="1">
      <c r="A1375" s="286"/>
      <c r="B1375" s="6" t="s">
        <v>87</v>
      </c>
      <c r="C1375" s="102" t="s">
        <v>835</v>
      </c>
      <c r="D1375" s="131">
        <v>30</v>
      </c>
      <c r="E1375" s="131">
        <v>21</v>
      </c>
      <c r="F1375" s="131">
        <v>21</v>
      </c>
      <c r="G1375" s="131"/>
      <c r="H1375" s="178">
        <v>0.8</v>
      </c>
    </row>
    <row r="1376" spans="1:8" ht="14.25" customHeight="1">
      <c r="A1376" s="282">
        <v>75</v>
      </c>
      <c r="B1376" s="2" t="s">
        <v>375</v>
      </c>
      <c r="C1376" s="251"/>
      <c r="D1376" s="112">
        <f>D1377</f>
        <v>45</v>
      </c>
      <c r="E1376" s="112">
        <f>E1377</f>
        <v>38</v>
      </c>
      <c r="F1376" s="112">
        <f>F1377</f>
        <v>38</v>
      </c>
      <c r="G1376" s="112">
        <f>G1377</f>
        <v>0</v>
      </c>
      <c r="H1376" s="154"/>
    </row>
    <row r="1377" spans="1:8" ht="14.25" customHeight="1">
      <c r="A1377" s="286"/>
      <c r="B1377" s="6" t="s">
        <v>87</v>
      </c>
      <c r="C1377" s="259" t="s">
        <v>826</v>
      </c>
      <c r="D1377" s="133">
        <v>45</v>
      </c>
      <c r="E1377" s="133">
        <v>38</v>
      </c>
      <c r="F1377" s="133">
        <v>38</v>
      </c>
      <c r="G1377" s="227"/>
      <c r="H1377" s="181">
        <v>0.6</v>
      </c>
    </row>
    <row r="1378" spans="1:8" ht="14.25" customHeight="1">
      <c r="A1378" s="282">
        <v>76</v>
      </c>
      <c r="B1378" s="2" t="s">
        <v>279</v>
      </c>
      <c r="C1378" s="38"/>
      <c r="D1378" s="118">
        <f>SUM(D1379)</f>
        <v>165</v>
      </c>
      <c r="E1378" s="118">
        <f>SUM(E1379)</f>
        <v>5</v>
      </c>
      <c r="F1378" s="118">
        <f>SUM(F1379)</f>
        <v>5</v>
      </c>
      <c r="G1378" s="118">
        <f>SUM(G1379)</f>
        <v>0</v>
      </c>
      <c r="H1378" s="167"/>
    </row>
    <row r="1379" spans="1:8" ht="14.25" customHeight="1">
      <c r="A1379" s="290"/>
      <c r="B1379" s="10" t="s">
        <v>196</v>
      </c>
      <c r="C1379" s="253" t="s">
        <v>412</v>
      </c>
      <c r="D1379" s="114">
        <v>165</v>
      </c>
      <c r="E1379" s="114">
        <v>5</v>
      </c>
      <c r="F1379" s="114">
        <v>5</v>
      </c>
      <c r="G1379" s="114">
        <v>0</v>
      </c>
      <c r="H1379" s="157">
        <v>1</v>
      </c>
    </row>
    <row r="1380" spans="1:8" ht="14.25" customHeight="1">
      <c r="A1380" s="282">
        <v>77</v>
      </c>
      <c r="B1380" s="2" t="s">
        <v>280</v>
      </c>
      <c r="C1380" s="38"/>
      <c r="D1380" s="118">
        <f>SUM(D1381:D1382)</f>
        <v>474</v>
      </c>
      <c r="E1380" s="118">
        <f>SUM(E1381:E1382)</f>
        <v>371</v>
      </c>
      <c r="F1380" s="118">
        <f>SUM(F1381:F1382)</f>
        <v>371</v>
      </c>
      <c r="G1380" s="118">
        <f>SUM(G1381:G1382)</f>
        <v>0</v>
      </c>
      <c r="H1380" s="167"/>
    </row>
    <row r="1381" spans="1:8" ht="14.25" customHeight="1">
      <c r="A1381" s="288"/>
      <c r="B1381" s="53" t="s">
        <v>196</v>
      </c>
      <c r="C1381" s="21" t="s">
        <v>568</v>
      </c>
      <c r="D1381" s="130">
        <v>340</v>
      </c>
      <c r="E1381" s="130">
        <v>340</v>
      </c>
      <c r="F1381" s="130">
        <v>340</v>
      </c>
      <c r="G1381" s="130">
        <v>0</v>
      </c>
      <c r="H1381" s="170">
        <v>1</v>
      </c>
    </row>
    <row r="1382" spans="1:8" ht="14.25" customHeight="1" thickBot="1">
      <c r="A1382" s="286"/>
      <c r="B1382" s="6"/>
      <c r="C1382" s="259" t="s">
        <v>412</v>
      </c>
      <c r="D1382" s="133">
        <v>134</v>
      </c>
      <c r="E1382" s="133">
        <v>31</v>
      </c>
      <c r="F1382" s="133">
        <v>31</v>
      </c>
      <c r="G1382" s="133">
        <v>0</v>
      </c>
      <c r="H1382" s="180">
        <v>1</v>
      </c>
    </row>
    <row r="1383" spans="1:8" ht="14.25" customHeight="1" thickBot="1">
      <c r="A1383" s="349"/>
      <c r="B1383" s="350" t="s">
        <v>188</v>
      </c>
      <c r="C1383" s="351"/>
      <c r="D1383" s="382">
        <f>D1380+D1378+D1376+D1374+D1371+D1363+D1358+D1351+D1348+D1346+D1339+D1337+D1335+D1331+D1329+D1326+D1323+D1321+D1319+D1317+D1315+D1313+D1311+D1308+D1304+D1302+D1300+D1298+D1296+D1294+D1292+D1290+D1288+D1281+D1279+D1271+D1269+D1267+D1260+D1258+D1256+D1252+D1249+D1247+D1240+D1233+D1228+D1226+D1224+D1222+D1219+D1216+D1206+D1204+D1197+D1195+D1193+D1191+D1187+D1185+D1183+D1181+D1179+D1176+D1167+D1159+D1157+D1153+D1151+D1148+D1146+D1142+D1139+D1137+D1134+D1131+D1126</f>
        <v>28194</v>
      </c>
      <c r="E1383" s="382">
        <f>E1380+E1378+E1376+E1374+E1371+E1363+E1358+E1351+E1348+E1346+E1339+E1337+E1335+E1331+E1329+E1326+E1323+E1321+E1319+E1317+E1315+E1313+E1311+E1308+E1304+E1302+E1300+E1298+E1296+E1294+E1292+E1290+E1288+E1281+E1279+E1271+E1269+E1267+E1260+E1258+E1256+E1252+E1249+E1247+E1240+E1233+E1228+E1226+E1224+E1222+E1219+E1216+E1206+E1204+E1197+E1195+E1193+E1191+E1187+E1185+E1183+E1181+E1179+E1176+E1167+E1159+E1157+E1153+E1151+E1148+E1146+E1142+E1139+E1137+E1134+E1131+E1126</f>
        <v>18113</v>
      </c>
      <c r="F1383" s="382">
        <f>F1380+F1378+F1376+F1374+F1371+F1363+F1358+F1351+F1348+F1346+F1339+F1337+F1335+F1331+F1329+F1326+F1323+F1321+F1319+F1317+F1315+F1313+F1311+F1308+F1304+F1302+F1300+F1298+F1296+F1294+F1292+F1290+F1288+F1281+F1279+F1271+F1269+F1267+F1260+F1258+F1256+F1252+F1249+F1247+F1240+F1233+F1228+F1226+F1224+F1222+F1219+F1216+F1206+F1204+F1197+F1195+F1193+F1191+F1187+F1185+F1183+F1181+F1179+F1176+F1167+F1159+F1157+F1153+F1151+F1148+F1146+F1142+F1139+F1137+F1134+F1131+F1126</f>
        <v>16733</v>
      </c>
      <c r="G1383" s="382">
        <f>G1380+G1378+G1376+G1374+G1371+G1363+G1358+G1351+G1348+G1346+G1339+G1337+G1335+G1331+G1329+G1326+G1323+G1321+G1319+G1317+G1315+G1313+G1311+G1308+G1304+G1302+G1300+G1298+G1296+G1294+G1292+G1290+G1288+G1281+G1279+G1271+G1269+G1267+G1260+G1258+G1256+G1252+G1249+G1247+G1240+G1233+G1228+G1226+G1224+G1222+G1219+G1216+G1206+G1204+G1197+G1195+G1193+G1191+G1187+G1185+G1183+G1181+G1179+G1176+G1167+G1159+G1157+G1153+G1151+G1148+G1146+G1142+G1139+G1137+G1134+G1131+G1126</f>
        <v>161</v>
      </c>
      <c r="H1383" s="383"/>
    </row>
    <row r="1384" spans="1:8" ht="14.25" customHeight="1" thickBot="1">
      <c r="A1384" s="359" t="s">
        <v>82</v>
      </c>
      <c r="B1384" s="360" t="s">
        <v>189</v>
      </c>
      <c r="C1384" s="361"/>
      <c r="D1384" s="385">
        <f>D705+D1124+D1383</f>
        <v>351128</v>
      </c>
      <c r="E1384" s="385">
        <f>E705+E1124+E1383</f>
        <v>184128</v>
      </c>
      <c r="F1384" s="385">
        <f>F705+F1124+F1383</f>
        <v>116807</v>
      </c>
      <c r="G1384" s="385">
        <f>G705+G1124+G1383</f>
        <v>20416</v>
      </c>
      <c r="H1384" s="386" t="s">
        <v>1</v>
      </c>
    </row>
    <row r="1385" spans="1:8" ht="14.25" customHeight="1">
      <c r="A1385" s="290"/>
      <c r="B1385" s="458" t="s">
        <v>28</v>
      </c>
      <c r="C1385" s="458"/>
      <c r="D1385" s="458"/>
      <c r="E1385" s="458"/>
      <c r="F1385" s="458"/>
      <c r="G1385" s="458"/>
      <c r="H1385" s="179"/>
    </row>
    <row r="1386" spans="1:8" ht="14.25" customHeight="1">
      <c r="A1386" s="294"/>
      <c r="B1386" s="15" t="s">
        <v>7</v>
      </c>
      <c r="C1386" s="46"/>
      <c r="D1386" s="134"/>
      <c r="E1386" s="134"/>
      <c r="F1386" s="134"/>
      <c r="G1386" s="134"/>
      <c r="H1386" s="160"/>
    </row>
    <row r="1387" spans="1:8" ht="14.25" customHeight="1">
      <c r="A1387" s="287">
        <v>1</v>
      </c>
      <c r="B1387" s="4" t="s">
        <v>95</v>
      </c>
      <c r="C1387" s="47"/>
      <c r="D1387" s="126">
        <f>SUM(D1388:D1388)</f>
        <v>0</v>
      </c>
      <c r="E1387" s="126">
        <f>SUM(E1388:E1388)</f>
        <v>7</v>
      </c>
      <c r="F1387" s="126">
        <f>SUM(F1388:F1388)</f>
        <v>7</v>
      </c>
      <c r="G1387" s="126">
        <f>SUM(G1388:G1388)</f>
        <v>0</v>
      </c>
      <c r="H1387" s="172"/>
    </row>
    <row r="1388" spans="1:8" ht="14.25" customHeight="1">
      <c r="A1388" s="286"/>
      <c r="B1388" s="34" t="s">
        <v>187</v>
      </c>
      <c r="C1388" s="102">
        <v>0</v>
      </c>
      <c r="D1388" s="133">
        <v>0</v>
      </c>
      <c r="E1388" s="133">
        <v>7</v>
      </c>
      <c r="F1388" s="133">
        <v>7</v>
      </c>
      <c r="G1388" s="133">
        <v>0</v>
      </c>
      <c r="H1388" s="180" t="s">
        <v>735</v>
      </c>
    </row>
    <row r="1389" spans="1:8" ht="14.25" customHeight="1">
      <c r="A1389" s="282">
        <v>2</v>
      </c>
      <c r="B1389" s="36" t="s">
        <v>281</v>
      </c>
      <c r="C1389" s="38"/>
      <c r="D1389" s="112">
        <f>SUM(D1390:D1392)</f>
        <v>130</v>
      </c>
      <c r="E1389" s="112">
        <f>SUM(E1390:E1392)</f>
        <v>70</v>
      </c>
      <c r="F1389" s="112">
        <f>SUM(F1390:F1392)</f>
        <v>70</v>
      </c>
      <c r="G1389" s="112">
        <f>SUM(G1390:G1392)</f>
        <v>0</v>
      </c>
      <c r="H1389" s="154"/>
    </row>
    <row r="1390" spans="1:9" ht="14.25" customHeight="1">
      <c r="A1390" s="297"/>
      <c r="B1390" s="105" t="s">
        <v>196</v>
      </c>
      <c r="C1390" s="63" t="s">
        <v>647</v>
      </c>
      <c r="D1390" s="136">
        <v>30</v>
      </c>
      <c r="E1390" s="136">
        <v>30</v>
      </c>
      <c r="F1390" s="136">
        <v>30</v>
      </c>
      <c r="G1390" s="136">
        <v>0</v>
      </c>
      <c r="H1390" s="184">
        <v>0.2</v>
      </c>
      <c r="I1390" s="147"/>
    </row>
    <row r="1391" spans="1:8" ht="14.25" customHeight="1">
      <c r="A1391" s="285"/>
      <c r="B1391" s="104"/>
      <c r="C1391" s="63" t="s">
        <v>648</v>
      </c>
      <c r="D1391" s="136">
        <v>50</v>
      </c>
      <c r="E1391" s="136">
        <v>10</v>
      </c>
      <c r="F1391" s="136">
        <v>10</v>
      </c>
      <c r="G1391" s="136">
        <v>0</v>
      </c>
      <c r="H1391" s="184">
        <v>0.3</v>
      </c>
    </row>
    <row r="1392" spans="1:8" ht="14.25" customHeight="1">
      <c r="A1392" s="286"/>
      <c r="B1392" s="34"/>
      <c r="C1392" s="102" t="s">
        <v>649</v>
      </c>
      <c r="D1392" s="133">
        <v>50</v>
      </c>
      <c r="E1392" s="133">
        <v>30</v>
      </c>
      <c r="F1392" s="133">
        <v>30</v>
      </c>
      <c r="G1392" s="133">
        <v>0</v>
      </c>
      <c r="H1392" s="180">
        <v>0.4</v>
      </c>
    </row>
    <row r="1393" spans="1:8" ht="14.25" customHeight="1">
      <c r="A1393" s="287">
        <v>3</v>
      </c>
      <c r="B1393" s="4" t="s">
        <v>200</v>
      </c>
      <c r="C1393" s="47"/>
      <c r="D1393" s="126">
        <f>SUM(D1394:D1395)</f>
        <v>60</v>
      </c>
      <c r="E1393" s="126">
        <f>SUM(E1394:E1395)</f>
        <v>58</v>
      </c>
      <c r="F1393" s="126">
        <f>SUM(F1394:F1395)</f>
        <v>58</v>
      </c>
      <c r="G1393" s="126">
        <f>SUM(G1394:G1395)</f>
        <v>0</v>
      </c>
      <c r="H1393" s="172"/>
    </row>
    <row r="1394" spans="1:8" ht="14.25" customHeight="1">
      <c r="A1394" s="290"/>
      <c r="B1394" s="10" t="s">
        <v>196</v>
      </c>
      <c r="C1394" s="221" t="s">
        <v>649</v>
      </c>
      <c r="D1394" s="114">
        <v>30</v>
      </c>
      <c r="E1394" s="114">
        <v>30</v>
      </c>
      <c r="F1394" s="114">
        <v>30</v>
      </c>
      <c r="G1394" s="114">
        <v>0</v>
      </c>
      <c r="H1394" s="157">
        <v>0</v>
      </c>
    </row>
    <row r="1395" spans="1:8" ht="14.25" customHeight="1">
      <c r="A1395" s="286"/>
      <c r="B1395" s="6"/>
      <c r="C1395" s="102" t="s">
        <v>640</v>
      </c>
      <c r="D1395" s="133">
        <v>30</v>
      </c>
      <c r="E1395" s="133">
        <v>28</v>
      </c>
      <c r="F1395" s="133">
        <v>28</v>
      </c>
      <c r="G1395" s="133">
        <v>0</v>
      </c>
      <c r="H1395" s="180">
        <v>0</v>
      </c>
    </row>
    <row r="1396" spans="1:193" s="22" customFormat="1" ht="25.5">
      <c r="A1396" s="282">
        <v>4</v>
      </c>
      <c r="B1396" s="2" t="s">
        <v>294</v>
      </c>
      <c r="C1396" s="48"/>
      <c r="D1396" s="112">
        <f>SUM(D1397:D1398)</f>
        <v>90</v>
      </c>
      <c r="E1396" s="112">
        <f>SUM(E1397:E1398)</f>
        <v>84</v>
      </c>
      <c r="F1396" s="112">
        <f>SUM(F1397:F1398)</f>
        <v>84</v>
      </c>
      <c r="G1396" s="112">
        <f>SUM(G1397:G1398)</f>
        <v>0</v>
      </c>
      <c r="H1396" s="154"/>
      <c r="I1396" s="60"/>
      <c r="J1396" s="40"/>
      <c r="K1396" s="59"/>
      <c r="L1396" s="58"/>
      <c r="M1396" s="40"/>
      <c r="N1396" s="40"/>
      <c r="O1396" s="40"/>
      <c r="P1396" s="40"/>
      <c r="Q1396" s="60"/>
      <c r="R1396" s="58"/>
      <c r="S1396" s="59"/>
      <c r="T1396" s="58"/>
      <c r="U1396" s="40"/>
      <c r="V1396" s="40"/>
      <c r="W1396" s="40"/>
      <c r="X1396" s="40"/>
      <c r="Y1396" s="60"/>
      <c r="Z1396" s="58"/>
      <c r="AA1396" s="59"/>
      <c r="AB1396" s="58"/>
      <c r="AC1396" s="40"/>
      <c r="AD1396" s="40"/>
      <c r="AE1396" s="40"/>
      <c r="AF1396" s="40"/>
      <c r="AG1396" s="60"/>
      <c r="AH1396" s="58"/>
      <c r="AI1396" s="59"/>
      <c r="AJ1396" s="58"/>
      <c r="AK1396" s="40"/>
      <c r="AL1396" s="40"/>
      <c r="AM1396" s="40"/>
      <c r="AN1396" s="40"/>
      <c r="AO1396" s="60"/>
      <c r="AP1396" s="58"/>
      <c r="AQ1396" s="59"/>
      <c r="AR1396" s="58"/>
      <c r="AS1396" s="40"/>
      <c r="AT1396" s="40"/>
      <c r="AU1396" s="40"/>
      <c r="AV1396" s="40"/>
      <c r="AW1396" s="60"/>
      <c r="AX1396" s="58"/>
      <c r="AY1396" s="59"/>
      <c r="AZ1396" s="58"/>
      <c r="BA1396" s="40"/>
      <c r="BB1396" s="40"/>
      <c r="BC1396" s="40"/>
      <c r="BD1396" s="40"/>
      <c r="BE1396" s="60"/>
      <c r="BF1396" s="58"/>
      <c r="BG1396" s="59"/>
      <c r="BH1396" s="58"/>
      <c r="BI1396" s="40"/>
      <c r="BJ1396" s="40"/>
      <c r="BK1396" s="40"/>
      <c r="BL1396" s="40"/>
      <c r="BM1396" s="60"/>
      <c r="BN1396" s="58"/>
      <c r="BO1396" s="59"/>
      <c r="BP1396" s="58"/>
      <c r="BQ1396" s="40"/>
      <c r="BR1396" s="40"/>
      <c r="BS1396" s="40"/>
      <c r="BT1396" s="40"/>
      <c r="BU1396" s="60"/>
      <c r="BV1396" s="58"/>
      <c r="BW1396" s="59"/>
      <c r="BX1396" s="58"/>
      <c r="BY1396" s="40"/>
      <c r="BZ1396" s="40"/>
      <c r="CA1396" s="40"/>
      <c r="CB1396" s="40"/>
      <c r="CC1396" s="60"/>
      <c r="CD1396" s="58"/>
      <c r="CE1396" s="59"/>
      <c r="CF1396" s="58"/>
      <c r="CG1396" s="40"/>
      <c r="CH1396" s="40"/>
      <c r="CI1396" s="40"/>
      <c r="CJ1396" s="40"/>
      <c r="CK1396" s="60"/>
      <c r="CL1396" s="58"/>
      <c r="CM1396" s="59"/>
      <c r="CN1396" s="58"/>
      <c r="CO1396" s="40"/>
      <c r="CP1396" s="40"/>
      <c r="CQ1396" s="40"/>
      <c r="CR1396" s="40"/>
      <c r="CS1396" s="60"/>
      <c r="CT1396" s="58"/>
      <c r="CU1396" s="59"/>
      <c r="CV1396" s="58"/>
      <c r="CW1396" s="40"/>
      <c r="CX1396" s="40"/>
      <c r="CY1396" s="40"/>
      <c r="CZ1396" s="40"/>
      <c r="DA1396" s="60"/>
      <c r="DB1396" s="58"/>
      <c r="DC1396" s="59"/>
      <c r="DD1396" s="58"/>
      <c r="DE1396" s="40"/>
      <c r="DF1396" s="40"/>
      <c r="DG1396" s="40"/>
      <c r="DH1396" s="40"/>
      <c r="DI1396" s="60"/>
      <c r="DJ1396" s="58"/>
      <c r="DK1396" s="59"/>
      <c r="DL1396" s="58"/>
      <c r="DM1396" s="40"/>
      <c r="DN1396" s="40"/>
      <c r="DO1396" s="40"/>
      <c r="DP1396" s="40"/>
      <c r="DQ1396" s="60"/>
      <c r="DR1396" s="58"/>
      <c r="DS1396" s="59"/>
      <c r="DT1396" s="58"/>
      <c r="DU1396" s="40"/>
      <c r="DV1396" s="40"/>
      <c r="DW1396" s="40"/>
      <c r="DX1396" s="40"/>
      <c r="DY1396" s="60"/>
      <c r="DZ1396" s="58"/>
      <c r="EA1396" s="59"/>
      <c r="EB1396" s="58"/>
      <c r="EC1396" s="40"/>
      <c r="ED1396" s="40"/>
      <c r="EE1396" s="40"/>
      <c r="EF1396" s="40"/>
      <c r="EG1396" s="60"/>
      <c r="EH1396" s="58"/>
      <c r="EI1396" s="59"/>
      <c r="EJ1396" s="58"/>
      <c r="EK1396" s="40"/>
      <c r="EL1396" s="40"/>
      <c r="EM1396" s="40"/>
      <c r="EN1396" s="40"/>
      <c r="EO1396" s="60"/>
      <c r="EP1396" s="58"/>
      <c r="EQ1396" s="59"/>
      <c r="ER1396" s="58"/>
      <c r="ES1396" s="40"/>
      <c r="ET1396" s="40"/>
      <c r="EU1396" s="40"/>
      <c r="EV1396" s="40"/>
      <c r="EW1396" s="60"/>
      <c r="EX1396" s="58"/>
      <c r="EY1396" s="59"/>
      <c r="EZ1396" s="58"/>
      <c r="FA1396" s="40"/>
      <c r="FB1396" s="40"/>
      <c r="FC1396" s="40"/>
      <c r="FD1396" s="40"/>
      <c r="FE1396" s="60"/>
      <c r="FF1396" s="58"/>
      <c r="FG1396" s="59"/>
      <c r="FH1396" s="58"/>
      <c r="FI1396" s="40"/>
      <c r="FJ1396" s="40"/>
      <c r="FK1396" s="40"/>
      <c r="FL1396" s="40"/>
      <c r="FM1396" s="60"/>
      <c r="FN1396" s="58"/>
      <c r="FO1396" s="59"/>
      <c r="FP1396" s="58"/>
      <c r="FQ1396" s="40"/>
      <c r="FR1396" s="40"/>
      <c r="FS1396" s="40"/>
      <c r="FT1396" s="40"/>
      <c r="FU1396" s="60"/>
      <c r="FV1396" s="58"/>
      <c r="FW1396" s="59"/>
      <c r="FX1396" s="58"/>
      <c r="FY1396" s="40"/>
      <c r="FZ1396" s="40"/>
      <c r="GA1396" s="40"/>
      <c r="GB1396" s="40"/>
      <c r="GC1396" s="60"/>
      <c r="GD1396" s="58"/>
      <c r="GE1396" s="59"/>
      <c r="GF1396" s="58"/>
      <c r="GG1396" s="40"/>
      <c r="GH1396" s="40"/>
      <c r="GI1396" s="40"/>
      <c r="GJ1396" s="40"/>
      <c r="GK1396" s="60"/>
    </row>
    <row r="1397" spans="1:193" s="22" customFormat="1" ht="12.75">
      <c r="A1397" s="290"/>
      <c r="B1397" s="10" t="s">
        <v>196</v>
      </c>
      <c r="C1397" s="221" t="s">
        <v>647</v>
      </c>
      <c r="D1397" s="114">
        <v>50</v>
      </c>
      <c r="E1397" s="114">
        <v>48</v>
      </c>
      <c r="F1397" s="114">
        <v>48</v>
      </c>
      <c r="G1397" s="114">
        <v>0</v>
      </c>
      <c r="H1397" s="157">
        <v>0.4</v>
      </c>
      <c r="I1397" s="60"/>
      <c r="J1397" s="45"/>
      <c r="K1397" s="27"/>
      <c r="L1397" s="61"/>
      <c r="M1397" s="45"/>
      <c r="N1397" s="45"/>
      <c r="O1397" s="45"/>
      <c r="P1397" s="45"/>
      <c r="Q1397" s="60"/>
      <c r="R1397" s="58"/>
      <c r="S1397" s="27"/>
      <c r="T1397" s="61"/>
      <c r="U1397" s="45"/>
      <c r="V1397" s="45"/>
      <c r="W1397" s="45"/>
      <c r="X1397" s="45"/>
      <c r="Y1397" s="60"/>
      <c r="Z1397" s="58"/>
      <c r="AA1397" s="27"/>
      <c r="AB1397" s="61"/>
      <c r="AC1397" s="45"/>
      <c r="AD1397" s="45"/>
      <c r="AE1397" s="45"/>
      <c r="AF1397" s="45"/>
      <c r="AG1397" s="60"/>
      <c r="AH1397" s="58"/>
      <c r="AI1397" s="27"/>
      <c r="AJ1397" s="61"/>
      <c r="AK1397" s="45"/>
      <c r="AL1397" s="45"/>
      <c r="AM1397" s="45"/>
      <c r="AN1397" s="45"/>
      <c r="AO1397" s="60"/>
      <c r="AP1397" s="58"/>
      <c r="AQ1397" s="27"/>
      <c r="AR1397" s="61"/>
      <c r="AS1397" s="45"/>
      <c r="AT1397" s="45"/>
      <c r="AU1397" s="45"/>
      <c r="AV1397" s="45"/>
      <c r="AW1397" s="60"/>
      <c r="AX1397" s="58"/>
      <c r="AY1397" s="27"/>
      <c r="AZ1397" s="61"/>
      <c r="BA1397" s="45"/>
      <c r="BB1397" s="45"/>
      <c r="BC1397" s="45"/>
      <c r="BD1397" s="45"/>
      <c r="BE1397" s="60"/>
      <c r="BF1397" s="58"/>
      <c r="BG1397" s="27"/>
      <c r="BH1397" s="61"/>
      <c r="BI1397" s="45"/>
      <c r="BJ1397" s="45"/>
      <c r="BK1397" s="45"/>
      <c r="BL1397" s="45"/>
      <c r="BM1397" s="60"/>
      <c r="BN1397" s="58"/>
      <c r="BO1397" s="27"/>
      <c r="BP1397" s="61"/>
      <c r="BQ1397" s="45"/>
      <c r="BR1397" s="45"/>
      <c r="BS1397" s="45"/>
      <c r="BT1397" s="45"/>
      <c r="BU1397" s="60"/>
      <c r="BV1397" s="58"/>
      <c r="BW1397" s="27"/>
      <c r="BX1397" s="61"/>
      <c r="BY1397" s="45"/>
      <c r="BZ1397" s="45"/>
      <c r="CA1397" s="45"/>
      <c r="CB1397" s="45"/>
      <c r="CC1397" s="60"/>
      <c r="CD1397" s="58"/>
      <c r="CE1397" s="27"/>
      <c r="CF1397" s="61"/>
      <c r="CG1397" s="45"/>
      <c r="CH1397" s="45"/>
      <c r="CI1397" s="45"/>
      <c r="CJ1397" s="45"/>
      <c r="CK1397" s="60"/>
      <c r="CL1397" s="58"/>
      <c r="CM1397" s="27"/>
      <c r="CN1397" s="61"/>
      <c r="CO1397" s="45"/>
      <c r="CP1397" s="45"/>
      <c r="CQ1397" s="45"/>
      <c r="CR1397" s="45"/>
      <c r="CS1397" s="60"/>
      <c r="CT1397" s="58"/>
      <c r="CU1397" s="27"/>
      <c r="CV1397" s="61"/>
      <c r="CW1397" s="45"/>
      <c r="CX1397" s="45"/>
      <c r="CY1397" s="45"/>
      <c r="CZ1397" s="45"/>
      <c r="DA1397" s="60"/>
      <c r="DB1397" s="58"/>
      <c r="DC1397" s="27"/>
      <c r="DD1397" s="61"/>
      <c r="DE1397" s="45"/>
      <c r="DF1397" s="45"/>
      <c r="DG1397" s="45"/>
      <c r="DH1397" s="45"/>
      <c r="DI1397" s="60"/>
      <c r="DJ1397" s="58"/>
      <c r="DK1397" s="27"/>
      <c r="DL1397" s="61"/>
      <c r="DM1397" s="45"/>
      <c r="DN1397" s="45"/>
      <c r="DO1397" s="45"/>
      <c r="DP1397" s="45"/>
      <c r="DQ1397" s="60"/>
      <c r="DR1397" s="58"/>
      <c r="DS1397" s="27"/>
      <c r="DT1397" s="61"/>
      <c r="DU1397" s="45"/>
      <c r="DV1397" s="45"/>
      <c r="DW1397" s="45"/>
      <c r="DX1397" s="45"/>
      <c r="DY1397" s="60"/>
      <c r="DZ1397" s="58"/>
      <c r="EA1397" s="27"/>
      <c r="EB1397" s="61"/>
      <c r="EC1397" s="45"/>
      <c r="ED1397" s="45"/>
      <c r="EE1397" s="45"/>
      <c r="EF1397" s="45"/>
      <c r="EG1397" s="60"/>
      <c r="EH1397" s="58"/>
      <c r="EI1397" s="27"/>
      <c r="EJ1397" s="61"/>
      <c r="EK1397" s="45"/>
      <c r="EL1397" s="45"/>
      <c r="EM1397" s="45"/>
      <c r="EN1397" s="45"/>
      <c r="EO1397" s="60"/>
      <c r="EP1397" s="58"/>
      <c r="EQ1397" s="27"/>
      <c r="ER1397" s="61"/>
      <c r="ES1397" s="45"/>
      <c r="ET1397" s="45"/>
      <c r="EU1397" s="45"/>
      <c r="EV1397" s="45"/>
      <c r="EW1397" s="60"/>
      <c r="EX1397" s="58"/>
      <c r="EY1397" s="27"/>
      <c r="EZ1397" s="61"/>
      <c r="FA1397" s="45"/>
      <c r="FB1397" s="45"/>
      <c r="FC1397" s="45"/>
      <c r="FD1397" s="45"/>
      <c r="FE1397" s="60"/>
      <c r="FF1397" s="58"/>
      <c r="FG1397" s="27"/>
      <c r="FH1397" s="61"/>
      <c r="FI1397" s="45"/>
      <c r="FJ1397" s="45"/>
      <c r="FK1397" s="45"/>
      <c r="FL1397" s="45"/>
      <c r="FM1397" s="60"/>
      <c r="FN1397" s="58"/>
      <c r="FO1397" s="27"/>
      <c r="FP1397" s="61"/>
      <c r="FQ1397" s="45"/>
      <c r="FR1397" s="45"/>
      <c r="FS1397" s="45"/>
      <c r="FT1397" s="45"/>
      <c r="FU1397" s="60"/>
      <c r="FV1397" s="58"/>
      <c r="FW1397" s="27"/>
      <c r="FX1397" s="61"/>
      <c r="FY1397" s="45"/>
      <c r="FZ1397" s="45"/>
      <c r="GA1397" s="45"/>
      <c r="GB1397" s="45"/>
      <c r="GC1397" s="60"/>
      <c r="GD1397" s="58"/>
      <c r="GE1397" s="27"/>
      <c r="GF1397" s="61"/>
      <c r="GG1397" s="45"/>
      <c r="GH1397" s="45"/>
      <c r="GI1397" s="45"/>
      <c r="GJ1397" s="45"/>
      <c r="GK1397" s="60"/>
    </row>
    <row r="1398" spans="1:193" s="22" customFormat="1" ht="12.75">
      <c r="A1398" s="286"/>
      <c r="B1398" s="6"/>
      <c r="C1398" s="102" t="s">
        <v>648</v>
      </c>
      <c r="D1398" s="133">
        <v>40</v>
      </c>
      <c r="E1398" s="133">
        <v>36</v>
      </c>
      <c r="F1398" s="133">
        <v>36</v>
      </c>
      <c r="G1398" s="133">
        <v>0</v>
      </c>
      <c r="H1398" s="180">
        <v>0.5</v>
      </c>
      <c r="I1398" s="60"/>
      <c r="J1398" s="45"/>
      <c r="K1398" s="27"/>
      <c r="L1398" s="61"/>
      <c r="M1398" s="45"/>
      <c r="N1398" s="45"/>
      <c r="O1398" s="45"/>
      <c r="P1398" s="45"/>
      <c r="Q1398" s="60"/>
      <c r="R1398" s="58"/>
      <c r="S1398" s="27"/>
      <c r="T1398" s="61"/>
      <c r="U1398" s="45"/>
      <c r="V1398" s="45"/>
      <c r="W1398" s="45"/>
      <c r="X1398" s="45"/>
      <c r="Y1398" s="60"/>
      <c r="Z1398" s="58"/>
      <c r="AA1398" s="27"/>
      <c r="AB1398" s="61"/>
      <c r="AC1398" s="45"/>
      <c r="AD1398" s="45"/>
      <c r="AE1398" s="45"/>
      <c r="AF1398" s="45"/>
      <c r="AG1398" s="60"/>
      <c r="AH1398" s="58"/>
      <c r="AI1398" s="27"/>
      <c r="AJ1398" s="61"/>
      <c r="AK1398" s="45"/>
      <c r="AL1398" s="45"/>
      <c r="AM1398" s="45"/>
      <c r="AN1398" s="45"/>
      <c r="AO1398" s="60"/>
      <c r="AP1398" s="58"/>
      <c r="AQ1398" s="27"/>
      <c r="AR1398" s="61"/>
      <c r="AS1398" s="45"/>
      <c r="AT1398" s="45"/>
      <c r="AU1398" s="45"/>
      <c r="AV1398" s="45"/>
      <c r="AW1398" s="60"/>
      <c r="AX1398" s="58"/>
      <c r="AY1398" s="27"/>
      <c r="AZ1398" s="61"/>
      <c r="BA1398" s="45"/>
      <c r="BB1398" s="45"/>
      <c r="BC1398" s="45"/>
      <c r="BD1398" s="45"/>
      <c r="BE1398" s="60"/>
      <c r="BF1398" s="58"/>
      <c r="BG1398" s="27"/>
      <c r="BH1398" s="61"/>
      <c r="BI1398" s="45"/>
      <c r="BJ1398" s="45"/>
      <c r="BK1398" s="45"/>
      <c r="BL1398" s="45"/>
      <c r="BM1398" s="60"/>
      <c r="BN1398" s="58"/>
      <c r="BO1398" s="27"/>
      <c r="BP1398" s="61"/>
      <c r="BQ1398" s="45"/>
      <c r="BR1398" s="45"/>
      <c r="BS1398" s="45"/>
      <c r="BT1398" s="45"/>
      <c r="BU1398" s="60"/>
      <c r="BV1398" s="58"/>
      <c r="BW1398" s="27"/>
      <c r="BX1398" s="61"/>
      <c r="BY1398" s="45"/>
      <c r="BZ1398" s="45"/>
      <c r="CA1398" s="45"/>
      <c r="CB1398" s="45"/>
      <c r="CC1398" s="60"/>
      <c r="CD1398" s="58"/>
      <c r="CE1398" s="27"/>
      <c r="CF1398" s="61"/>
      <c r="CG1398" s="45"/>
      <c r="CH1398" s="45"/>
      <c r="CI1398" s="45"/>
      <c r="CJ1398" s="45"/>
      <c r="CK1398" s="60"/>
      <c r="CL1398" s="58"/>
      <c r="CM1398" s="27"/>
      <c r="CN1398" s="61"/>
      <c r="CO1398" s="45"/>
      <c r="CP1398" s="45"/>
      <c r="CQ1398" s="45"/>
      <c r="CR1398" s="45"/>
      <c r="CS1398" s="60"/>
      <c r="CT1398" s="58"/>
      <c r="CU1398" s="27"/>
      <c r="CV1398" s="61"/>
      <c r="CW1398" s="45"/>
      <c r="CX1398" s="45"/>
      <c r="CY1398" s="45"/>
      <c r="CZ1398" s="45"/>
      <c r="DA1398" s="60"/>
      <c r="DB1398" s="58"/>
      <c r="DC1398" s="27"/>
      <c r="DD1398" s="61"/>
      <c r="DE1398" s="45"/>
      <c r="DF1398" s="45"/>
      <c r="DG1398" s="45"/>
      <c r="DH1398" s="45"/>
      <c r="DI1398" s="60"/>
      <c r="DJ1398" s="58"/>
      <c r="DK1398" s="27"/>
      <c r="DL1398" s="61"/>
      <c r="DM1398" s="45"/>
      <c r="DN1398" s="45"/>
      <c r="DO1398" s="45"/>
      <c r="DP1398" s="45"/>
      <c r="DQ1398" s="60"/>
      <c r="DR1398" s="58"/>
      <c r="DS1398" s="27"/>
      <c r="DT1398" s="61"/>
      <c r="DU1398" s="45"/>
      <c r="DV1398" s="45"/>
      <c r="DW1398" s="45"/>
      <c r="DX1398" s="45"/>
      <c r="DY1398" s="60"/>
      <c r="DZ1398" s="58"/>
      <c r="EA1398" s="27"/>
      <c r="EB1398" s="61"/>
      <c r="EC1398" s="45"/>
      <c r="ED1398" s="45"/>
      <c r="EE1398" s="45"/>
      <c r="EF1398" s="45"/>
      <c r="EG1398" s="60"/>
      <c r="EH1398" s="58"/>
      <c r="EI1398" s="27"/>
      <c r="EJ1398" s="61"/>
      <c r="EK1398" s="45"/>
      <c r="EL1398" s="45"/>
      <c r="EM1398" s="45"/>
      <c r="EN1398" s="45"/>
      <c r="EO1398" s="60"/>
      <c r="EP1398" s="58"/>
      <c r="EQ1398" s="27"/>
      <c r="ER1398" s="61"/>
      <c r="ES1398" s="45"/>
      <c r="ET1398" s="45"/>
      <c r="EU1398" s="45"/>
      <c r="EV1398" s="45"/>
      <c r="EW1398" s="60"/>
      <c r="EX1398" s="58"/>
      <c r="EY1398" s="27"/>
      <c r="EZ1398" s="61"/>
      <c r="FA1398" s="45"/>
      <c r="FB1398" s="45"/>
      <c r="FC1398" s="45"/>
      <c r="FD1398" s="45"/>
      <c r="FE1398" s="60"/>
      <c r="FF1398" s="58"/>
      <c r="FG1398" s="27"/>
      <c r="FH1398" s="61"/>
      <c r="FI1398" s="45"/>
      <c r="FJ1398" s="45"/>
      <c r="FK1398" s="45"/>
      <c r="FL1398" s="45"/>
      <c r="FM1398" s="60"/>
      <c r="FN1398" s="58"/>
      <c r="FO1398" s="27"/>
      <c r="FP1398" s="61"/>
      <c r="FQ1398" s="45"/>
      <c r="FR1398" s="45"/>
      <c r="FS1398" s="45"/>
      <c r="FT1398" s="45"/>
      <c r="FU1398" s="60"/>
      <c r="FV1398" s="58"/>
      <c r="FW1398" s="27"/>
      <c r="FX1398" s="61"/>
      <c r="FY1398" s="45"/>
      <c r="FZ1398" s="45"/>
      <c r="GA1398" s="45"/>
      <c r="GB1398" s="45"/>
      <c r="GC1398" s="60"/>
      <c r="GD1398" s="58"/>
      <c r="GE1398" s="27"/>
      <c r="GF1398" s="61"/>
      <c r="GG1398" s="45"/>
      <c r="GH1398" s="45"/>
      <c r="GI1398" s="45"/>
      <c r="GJ1398" s="45"/>
      <c r="GK1398" s="60"/>
    </row>
    <row r="1399" spans="1:193" s="22" customFormat="1" ht="25.5">
      <c r="A1399" s="282">
        <v>5</v>
      </c>
      <c r="B1399" s="276" t="s">
        <v>480</v>
      </c>
      <c r="C1399" s="38"/>
      <c r="D1399" s="112">
        <f>SUM(D1400)</f>
        <v>30</v>
      </c>
      <c r="E1399" s="112">
        <f>SUM(E1400)</f>
        <v>27</v>
      </c>
      <c r="F1399" s="112">
        <f>SUM(F1400)</f>
        <v>27</v>
      </c>
      <c r="G1399" s="112">
        <f>SUM(G1400)</f>
        <v>0</v>
      </c>
      <c r="H1399" s="154"/>
      <c r="I1399" s="60"/>
      <c r="J1399" s="45"/>
      <c r="K1399" s="27"/>
      <c r="L1399" s="61"/>
      <c r="M1399" s="45"/>
      <c r="N1399" s="45"/>
      <c r="O1399" s="45"/>
      <c r="P1399" s="45"/>
      <c r="Q1399" s="60"/>
      <c r="R1399" s="58"/>
      <c r="S1399" s="27"/>
      <c r="T1399" s="61"/>
      <c r="U1399" s="45"/>
      <c r="V1399" s="45"/>
      <c r="W1399" s="45"/>
      <c r="X1399" s="45"/>
      <c r="Y1399" s="60"/>
      <c r="Z1399" s="58"/>
      <c r="AA1399" s="27"/>
      <c r="AB1399" s="61"/>
      <c r="AC1399" s="45"/>
      <c r="AD1399" s="45"/>
      <c r="AE1399" s="45"/>
      <c r="AF1399" s="45"/>
      <c r="AG1399" s="60"/>
      <c r="AH1399" s="58"/>
      <c r="AI1399" s="27"/>
      <c r="AJ1399" s="61"/>
      <c r="AK1399" s="45"/>
      <c r="AL1399" s="45"/>
      <c r="AM1399" s="45"/>
      <c r="AN1399" s="45"/>
      <c r="AO1399" s="60"/>
      <c r="AP1399" s="58"/>
      <c r="AQ1399" s="27"/>
      <c r="AR1399" s="61"/>
      <c r="AS1399" s="45"/>
      <c r="AT1399" s="45"/>
      <c r="AU1399" s="45"/>
      <c r="AV1399" s="45"/>
      <c r="AW1399" s="60"/>
      <c r="AX1399" s="58"/>
      <c r="AY1399" s="27"/>
      <c r="AZ1399" s="61"/>
      <c r="BA1399" s="45"/>
      <c r="BB1399" s="45"/>
      <c r="BC1399" s="45"/>
      <c r="BD1399" s="45"/>
      <c r="BE1399" s="60"/>
      <c r="BF1399" s="58"/>
      <c r="BG1399" s="27"/>
      <c r="BH1399" s="61"/>
      <c r="BI1399" s="45"/>
      <c r="BJ1399" s="45"/>
      <c r="BK1399" s="45"/>
      <c r="BL1399" s="45"/>
      <c r="BM1399" s="60"/>
      <c r="BN1399" s="58"/>
      <c r="BO1399" s="27"/>
      <c r="BP1399" s="61"/>
      <c r="BQ1399" s="45"/>
      <c r="BR1399" s="45"/>
      <c r="BS1399" s="45"/>
      <c r="BT1399" s="45"/>
      <c r="BU1399" s="60"/>
      <c r="BV1399" s="58"/>
      <c r="BW1399" s="27"/>
      <c r="BX1399" s="61"/>
      <c r="BY1399" s="45"/>
      <c r="BZ1399" s="45"/>
      <c r="CA1399" s="45"/>
      <c r="CB1399" s="45"/>
      <c r="CC1399" s="60"/>
      <c r="CD1399" s="58"/>
      <c r="CE1399" s="27"/>
      <c r="CF1399" s="61"/>
      <c r="CG1399" s="45"/>
      <c r="CH1399" s="45"/>
      <c r="CI1399" s="45"/>
      <c r="CJ1399" s="45"/>
      <c r="CK1399" s="60"/>
      <c r="CL1399" s="58"/>
      <c r="CM1399" s="27"/>
      <c r="CN1399" s="61"/>
      <c r="CO1399" s="45"/>
      <c r="CP1399" s="45"/>
      <c r="CQ1399" s="45"/>
      <c r="CR1399" s="45"/>
      <c r="CS1399" s="60"/>
      <c r="CT1399" s="58"/>
      <c r="CU1399" s="27"/>
      <c r="CV1399" s="61"/>
      <c r="CW1399" s="45"/>
      <c r="CX1399" s="45"/>
      <c r="CY1399" s="45"/>
      <c r="CZ1399" s="45"/>
      <c r="DA1399" s="60"/>
      <c r="DB1399" s="58"/>
      <c r="DC1399" s="27"/>
      <c r="DD1399" s="61"/>
      <c r="DE1399" s="45"/>
      <c r="DF1399" s="45"/>
      <c r="DG1399" s="45"/>
      <c r="DH1399" s="45"/>
      <c r="DI1399" s="60"/>
      <c r="DJ1399" s="58"/>
      <c r="DK1399" s="27"/>
      <c r="DL1399" s="61"/>
      <c r="DM1399" s="45"/>
      <c r="DN1399" s="45"/>
      <c r="DO1399" s="45"/>
      <c r="DP1399" s="45"/>
      <c r="DQ1399" s="60"/>
      <c r="DR1399" s="58"/>
      <c r="DS1399" s="27"/>
      <c r="DT1399" s="61"/>
      <c r="DU1399" s="45"/>
      <c r="DV1399" s="45"/>
      <c r="DW1399" s="45"/>
      <c r="DX1399" s="45"/>
      <c r="DY1399" s="60"/>
      <c r="DZ1399" s="58"/>
      <c r="EA1399" s="27"/>
      <c r="EB1399" s="61"/>
      <c r="EC1399" s="45"/>
      <c r="ED1399" s="45"/>
      <c r="EE1399" s="45"/>
      <c r="EF1399" s="45"/>
      <c r="EG1399" s="60"/>
      <c r="EH1399" s="58"/>
      <c r="EI1399" s="27"/>
      <c r="EJ1399" s="61"/>
      <c r="EK1399" s="45"/>
      <c r="EL1399" s="45"/>
      <c r="EM1399" s="45"/>
      <c r="EN1399" s="45"/>
      <c r="EO1399" s="60"/>
      <c r="EP1399" s="58"/>
      <c r="EQ1399" s="27"/>
      <c r="ER1399" s="61"/>
      <c r="ES1399" s="45"/>
      <c r="ET1399" s="45"/>
      <c r="EU1399" s="45"/>
      <c r="EV1399" s="45"/>
      <c r="EW1399" s="60"/>
      <c r="EX1399" s="58"/>
      <c r="EY1399" s="27"/>
      <c r="EZ1399" s="61"/>
      <c r="FA1399" s="45"/>
      <c r="FB1399" s="45"/>
      <c r="FC1399" s="45"/>
      <c r="FD1399" s="45"/>
      <c r="FE1399" s="60"/>
      <c r="FF1399" s="58"/>
      <c r="FG1399" s="27"/>
      <c r="FH1399" s="61"/>
      <c r="FI1399" s="45"/>
      <c r="FJ1399" s="45"/>
      <c r="FK1399" s="45"/>
      <c r="FL1399" s="45"/>
      <c r="FM1399" s="60"/>
      <c r="FN1399" s="58"/>
      <c r="FO1399" s="27"/>
      <c r="FP1399" s="61"/>
      <c r="FQ1399" s="45"/>
      <c r="FR1399" s="45"/>
      <c r="FS1399" s="45"/>
      <c r="FT1399" s="45"/>
      <c r="FU1399" s="60"/>
      <c r="FV1399" s="58"/>
      <c r="FW1399" s="27"/>
      <c r="FX1399" s="61"/>
      <c r="FY1399" s="45"/>
      <c r="FZ1399" s="45"/>
      <c r="GA1399" s="45"/>
      <c r="GB1399" s="45"/>
      <c r="GC1399" s="60"/>
      <c r="GD1399" s="58"/>
      <c r="GE1399" s="27"/>
      <c r="GF1399" s="61"/>
      <c r="GG1399" s="45"/>
      <c r="GH1399" s="45"/>
      <c r="GI1399" s="45"/>
      <c r="GJ1399" s="45"/>
      <c r="GK1399" s="60"/>
    </row>
    <row r="1400" spans="1:193" s="22" customFormat="1" ht="12.75">
      <c r="A1400" s="295"/>
      <c r="B1400" s="27" t="s">
        <v>196</v>
      </c>
      <c r="C1400" s="21" t="s">
        <v>648</v>
      </c>
      <c r="D1400" s="135">
        <v>30</v>
      </c>
      <c r="E1400" s="135">
        <v>27</v>
      </c>
      <c r="F1400" s="135">
        <v>27</v>
      </c>
      <c r="G1400" s="135">
        <v>0</v>
      </c>
      <c r="H1400" s="181">
        <v>0.6</v>
      </c>
      <c r="I1400" s="60"/>
      <c r="J1400" s="45"/>
      <c r="K1400" s="27"/>
      <c r="L1400" s="61"/>
      <c r="M1400" s="45"/>
      <c r="N1400" s="45"/>
      <c r="O1400" s="45"/>
      <c r="P1400" s="45"/>
      <c r="Q1400" s="60"/>
      <c r="R1400" s="58"/>
      <c r="S1400" s="27"/>
      <c r="T1400" s="61"/>
      <c r="U1400" s="45"/>
      <c r="V1400" s="45"/>
      <c r="W1400" s="45"/>
      <c r="X1400" s="45"/>
      <c r="Y1400" s="60"/>
      <c r="Z1400" s="58"/>
      <c r="AA1400" s="27"/>
      <c r="AB1400" s="61"/>
      <c r="AC1400" s="45"/>
      <c r="AD1400" s="45"/>
      <c r="AE1400" s="45"/>
      <c r="AF1400" s="45"/>
      <c r="AG1400" s="60"/>
      <c r="AH1400" s="58"/>
      <c r="AI1400" s="27"/>
      <c r="AJ1400" s="61"/>
      <c r="AK1400" s="45"/>
      <c r="AL1400" s="45"/>
      <c r="AM1400" s="45"/>
      <c r="AN1400" s="45"/>
      <c r="AO1400" s="60"/>
      <c r="AP1400" s="58"/>
      <c r="AQ1400" s="27"/>
      <c r="AR1400" s="61"/>
      <c r="AS1400" s="45"/>
      <c r="AT1400" s="45"/>
      <c r="AU1400" s="45"/>
      <c r="AV1400" s="45"/>
      <c r="AW1400" s="60"/>
      <c r="AX1400" s="58"/>
      <c r="AY1400" s="27"/>
      <c r="AZ1400" s="61"/>
      <c r="BA1400" s="45"/>
      <c r="BB1400" s="45"/>
      <c r="BC1400" s="45"/>
      <c r="BD1400" s="45"/>
      <c r="BE1400" s="60"/>
      <c r="BF1400" s="58"/>
      <c r="BG1400" s="27"/>
      <c r="BH1400" s="61"/>
      <c r="BI1400" s="45"/>
      <c r="BJ1400" s="45"/>
      <c r="BK1400" s="45"/>
      <c r="BL1400" s="45"/>
      <c r="BM1400" s="60"/>
      <c r="BN1400" s="58"/>
      <c r="BO1400" s="27"/>
      <c r="BP1400" s="61"/>
      <c r="BQ1400" s="45"/>
      <c r="BR1400" s="45"/>
      <c r="BS1400" s="45"/>
      <c r="BT1400" s="45"/>
      <c r="BU1400" s="60"/>
      <c r="BV1400" s="58"/>
      <c r="BW1400" s="27"/>
      <c r="BX1400" s="61"/>
      <c r="BY1400" s="45"/>
      <c r="BZ1400" s="45"/>
      <c r="CA1400" s="45"/>
      <c r="CB1400" s="45"/>
      <c r="CC1400" s="60"/>
      <c r="CD1400" s="58"/>
      <c r="CE1400" s="27"/>
      <c r="CF1400" s="61"/>
      <c r="CG1400" s="45"/>
      <c r="CH1400" s="45"/>
      <c r="CI1400" s="45"/>
      <c r="CJ1400" s="45"/>
      <c r="CK1400" s="60"/>
      <c r="CL1400" s="58"/>
      <c r="CM1400" s="27"/>
      <c r="CN1400" s="61"/>
      <c r="CO1400" s="45"/>
      <c r="CP1400" s="45"/>
      <c r="CQ1400" s="45"/>
      <c r="CR1400" s="45"/>
      <c r="CS1400" s="60"/>
      <c r="CT1400" s="58"/>
      <c r="CU1400" s="27"/>
      <c r="CV1400" s="61"/>
      <c r="CW1400" s="45"/>
      <c r="CX1400" s="45"/>
      <c r="CY1400" s="45"/>
      <c r="CZ1400" s="45"/>
      <c r="DA1400" s="60"/>
      <c r="DB1400" s="58"/>
      <c r="DC1400" s="27"/>
      <c r="DD1400" s="61"/>
      <c r="DE1400" s="45"/>
      <c r="DF1400" s="45"/>
      <c r="DG1400" s="45"/>
      <c r="DH1400" s="45"/>
      <c r="DI1400" s="60"/>
      <c r="DJ1400" s="58"/>
      <c r="DK1400" s="27"/>
      <c r="DL1400" s="61"/>
      <c r="DM1400" s="45"/>
      <c r="DN1400" s="45"/>
      <c r="DO1400" s="45"/>
      <c r="DP1400" s="45"/>
      <c r="DQ1400" s="60"/>
      <c r="DR1400" s="58"/>
      <c r="DS1400" s="27"/>
      <c r="DT1400" s="61"/>
      <c r="DU1400" s="45"/>
      <c r="DV1400" s="45"/>
      <c r="DW1400" s="45"/>
      <c r="DX1400" s="45"/>
      <c r="DY1400" s="60"/>
      <c r="DZ1400" s="58"/>
      <c r="EA1400" s="27"/>
      <c r="EB1400" s="61"/>
      <c r="EC1400" s="45"/>
      <c r="ED1400" s="45"/>
      <c r="EE1400" s="45"/>
      <c r="EF1400" s="45"/>
      <c r="EG1400" s="60"/>
      <c r="EH1400" s="58"/>
      <c r="EI1400" s="27"/>
      <c r="EJ1400" s="61"/>
      <c r="EK1400" s="45"/>
      <c r="EL1400" s="45"/>
      <c r="EM1400" s="45"/>
      <c r="EN1400" s="45"/>
      <c r="EO1400" s="60"/>
      <c r="EP1400" s="58"/>
      <c r="EQ1400" s="27"/>
      <c r="ER1400" s="61"/>
      <c r="ES1400" s="45"/>
      <c r="ET1400" s="45"/>
      <c r="EU1400" s="45"/>
      <c r="EV1400" s="45"/>
      <c r="EW1400" s="60"/>
      <c r="EX1400" s="58"/>
      <c r="EY1400" s="27"/>
      <c r="EZ1400" s="61"/>
      <c r="FA1400" s="45"/>
      <c r="FB1400" s="45"/>
      <c r="FC1400" s="45"/>
      <c r="FD1400" s="45"/>
      <c r="FE1400" s="60"/>
      <c r="FF1400" s="58"/>
      <c r="FG1400" s="27"/>
      <c r="FH1400" s="61"/>
      <c r="FI1400" s="45"/>
      <c r="FJ1400" s="45"/>
      <c r="FK1400" s="45"/>
      <c r="FL1400" s="45"/>
      <c r="FM1400" s="60"/>
      <c r="FN1400" s="58"/>
      <c r="FO1400" s="27"/>
      <c r="FP1400" s="61"/>
      <c r="FQ1400" s="45"/>
      <c r="FR1400" s="45"/>
      <c r="FS1400" s="45"/>
      <c r="FT1400" s="45"/>
      <c r="FU1400" s="60"/>
      <c r="FV1400" s="58"/>
      <c r="FW1400" s="27"/>
      <c r="FX1400" s="61"/>
      <c r="FY1400" s="45"/>
      <c r="FZ1400" s="45"/>
      <c r="GA1400" s="45"/>
      <c r="GB1400" s="45"/>
      <c r="GC1400" s="60"/>
      <c r="GD1400" s="58"/>
      <c r="GE1400" s="27"/>
      <c r="GF1400" s="61"/>
      <c r="GG1400" s="45"/>
      <c r="GH1400" s="45"/>
      <c r="GI1400" s="45"/>
      <c r="GJ1400" s="45"/>
      <c r="GK1400" s="60"/>
    </row>
    <row r="1401" spans="1:193" s="28" customFormat="1" ht="12.75">
      <c r="A1401" s="282">
        <v>6</v>
      </c>
      <c r="B1401" s="276" t="s">
        <v>264</v>
      </c>
      <c r="C1401" s="48"/>
      <c r="D1401" s="112">
        <f>SUM(D1402)</f>
        <v>200</v>
      </c>
      <c r="E1401" s="112">
        <f>SUM(E1402)</f>
        <v>188</v>
      </c>
      <c r="F1401" s="112">
        <f>SUM(F1402)</f>
        <v>188</v>
      </c>
      <c r="G1401" s="112">
        <f>SUM(G1402)</f>
        <v>0</v>
      </c>
      <c r="H1401" s="153"/>
      <c r="I1401" s="336"/>
      <c r="J1401" s="40"/>
      <c r="K1401" s="59"/>
      <c r="L1401" s="58"/>
      <c r="M1401" s="40"/>
      <c r="N1401" s="40"/>
      <c r="O1401" s="40"/>
      <c r="P1401" s="40"/>
      <c r="Q1401" s="336"/>
      <c r="R1401" s="58"/>
      <c r="S1401" s="59"/>
      <c r="T1401" s="58"/>
      <c r="U1401" s="40"/>
      <c r="V1401" s="40"/>
      <c r="W1401" s="40"/>
      <c r="X1401" s="40"/>
      <c r="Y1401" s="336"/>
      <c r="Z1401" s="58"/>
      <c r="AA1401" s="59"/>
      <c r="AB1401" s="58"/>
      <c r="AC1401" s="40"/>
      <c r="AD1401" s="40"/>
      <c r="AE1401" s="40"/>
      <c r="AF1401" s="40"/>
      <c r="AG1401" s="336"/>
      <c r="AH1401" s="58"/>
      <c r="AI1401" s="59"/>
      <c r="AJ1401" s="58"/>
      <c r="AK1401" s="40"/>
      <c r="AL1401" s="40"/>
      <c r="AM1401" s="40"/>
      <c r="AN1401" s="40"/>
      <c r="AO1401" s="336"/>
      <c r="AP1401" s="58"/>
      <c r="AQ1401" s="59"/>
      <c r="AR1401" s="58"/>
      <c r="AS1401" s="40"/>
      <c r="AT1401" s="40"/>
      <c r="AU1401" s="40"/>
      <c r="AV1401" s="40"/>
      <c r="AW1401" s="336"/>
      <c r="AX1401" s="58"/>
      <c r="AY1401" s="59"/>
      <c r="AZ1401" s="58"/>
      <c r="BA1401" s="40"/>
      <c r="BB1401" s="40"/>
      <c r="BC1401" s="40"/>
      <c r="BD1401" s="40"/>
      <c r="BE1401" s="336"/>
      <c r="BF1401" s="58"/>
      <c r="BG1401" s="59"/>
      <c r="BH1401" s="58"/>
      <c r="BI1401" s="40"/>
      <c r="BJ1401" s="40"/>
      <c r="BK1401" s="40"/>
      <c r="BL1401" s="40"/>
      <c r="BM1401" s="336"/>
      <c r="BN1401" s="58"/>
      <c r="BO1401" s="59"/>
      <c r="BP1401" s="58"/>
      <c r="BQ1401" s="40"/>
      <c r="BR1401" s="40"/>
      <c r="BS1401" s="40"/>
      <c r="BT1401" s="40"/>
      <c r="BU1401" s="336"/>
      <c r="BV1401" s="58"/>
      <c r="BW1401" s="59"/>
      <c r="BX1401" s="58"/>
      <c r="BY1401" s="40"/>
      <c r="BZ1401" s="40"/>
      <c r="CA1401" s="40"/>
      <c r="CB1401" s="40"/>
      <c r="CC1401" s="336"/>
      <c r="CD1401" s="58"/>
      <c r="CE1401" s="59"/>
      <c r="CF1401" s="58"/>
      <c r="CG1401" s="40"/>
      <c r="CH1401" s="40"/>
      <c r="CI1401" s="40"/>
      <c r="CJ1401" s="40"/>
      <c r="CK1401" s="336"/>
      <c r="CL1401" s="58"/>
      <c r="CM1401" s="59"/>
      <c r="CN1401" s="58"/>
      <c r="CO1401" s="40"/>
      <c r="CP1401" s="40"/>
      <c r="CQ1401" s="40"/>
      <c r="CR1401" s="40"/>
      <c r="CS1401" s="336"/>
      <c r="CT1401" s="58"/>
      <c r="CU1401" s="59"/>
      <c r="CV1401" s="58"/>
      <c r="CW1401" s="40"/>
      <c r="CX1401" s="40"/>
      <c r="CY1401" s="40"/>
      <c r="CZ1401" s="40"/>
      <c r="DA1401" s="336"/>
      <c r="DB1401" s="58"/>
      <c r="DC1401" s="59"/>
      <c r="DD1401" s="58"/>
      <c r="DE1401" s="40"/>
      <c r="DF1401" s="40"/>
      <c r="DG1401" s="40"/>
      <c r="DH1401" s="40"/>
      <c r="DI1401" s="336"/>
      <c r="DJ1401" s="58"/>
      <c r="DK1401" s="59"/>
      <c r="DL1401" s="58"/>
      <c r="DM1401" s="40"/>
      <c r="DN1401" s="40"/>
      <c r="DO1401" s="40"/>
      <c r="DP1401" s="40"/>
      <c r="DQ1401" s="336"/>
      <c r="DR1401" s="58"/>
      <c r="DS1401" s="59"/>
      <c r="DT1401" s="58"/>
      <c r="DU1401" s="40"/>
      <c r="DV1401" s="40"/>
      <c r="DW1401" s="40"/>
      <c r="DX1401" s="40"/>
      <c r="DY1401" s="336"/>
      <c r="DZ1401" s="58"/>
      <c r="EA1401" s="59"/>
      <c r="EB1401" s="58"/>
      <c r="EC1401" s="40"/>
      <c r="ED1401" s="40"/>
      <c r="EE1401" s="40"/>
      <c r="EF1401" s="40"/>
      <c r="EG1401" s="336"/>
      <c r="EH1401" s="58"/>
      <c r="EI1401" s="59"/>
      <c r="EJ1401" s="58"/>
      <c r="EK1401" s="40"/>
      <c r="EL1401" s="40"/>
      <c r="EM1401" s="40"/>
      <c r="EN1401" s="40"/>
      <c r="EO1401" s="336"/>
      <c r="EP1401" s="58"/>
      <c r="EQ1401" s="59"/>
      <c r="ER1401" s="58"/>
      <c r="ES1401" s="40"/>
      <c r="ET1401" s="40"/>
      <c r="EU1401" s="40"/>
      <c r="EV1401" s="40"/>
      <c r="EW1401" s="336"/>
      <c r="EX1401" s="58"/>
      <c r="EY1401" s="59"/>
      <c r="EZ1401" s="58"/>
      <c r="FA1401" s="40"/>
      <c r="FB1401" s="40"/>
      <c r="FC1401" s="40"/>
      <c r="FD1401" s="40"/>
      <c r="FE1401" s="336"/>
      <c r="FF1401" s="58"/>
      <c r="FG1401" s="59"/>
      <c r="FH1401" s="58"/>
      <c r="FI1401" s="40"/>
      <c r="FJ1401" s="40"/>
      <c r="FK1401" s="40"/>
      <c r="FL1401" s="40"/>
      <c r="FM1401" s="336"/>
      <c r="FN1401" s="58"/>
      <c r="FO1401" s="59"/>
      <c r="FP1401" s="58"/>
      <c r="FQ1401" s="40"/>
      <c r="FR1401" s="40"/>
      <c r="FS1401" s="40"/>
      <c r="FT1401" s="40"/>
      <c r="FU1401" s="336"/>
      <c r="FV1401" s="58"/>
      <c r="FW1401" s="59"/>
      <c r="FX1401" s="58"/>
      <c r="FY1401" s="40"/>
      <c r="FZ1401" s="40"/>
      <c r="GA1401" s="40"/>
      <c r="GB1401" s="40"/>
      <c r="GC1401" s="336"/>
      <c r="GD1401" s="58"/>
      <c r="GE1401" s="59"/>
      <c r="GF1401" s="58"/>
      <c r="GG1401" s="40"/>
      <c r="GH1401" s="40"/>
      <c r="GI1401" s="40"/>
      <c r="GJ1401" s="40"/>
      <c r="GK1401" s="336"/>
    </row>
    <row r="1402" spans="1:193" s="22" customFormat="1" ht="12.75">
      <c r="A1402" s="286"/>
      <c r="B1402" s="242" t="s">
        <v>87</v>
      </c>
      <c r="C1402" s="102" t="s">
        <v>623</v>
      </c>
      <c r="D1402" s="133">
        <v>200</v>
      </c>
      <c r="E1402" s="133">
        <v>188</v>
      </c>
      <c r="F1402" s="133">
        <v>188</v>
      </c>
      <c r="G1402" s="133"/>
      <c r="H1402" s="180">
        <v>0.1</v>
      </c>
      <c r="I1402" s="60"/>
      <c r="J1402" s="45"/>
      <c r="K1402" s="27"/>
      <c r="L1402" s="61"/>
      <c r="M1402" s="45"/>
      <c r="N1402" s="45"/>
      <c r="O1402" s="45"/>
      <c r="P1402" s="45"/>
      <c r="Q1402" s="60"/>
      <c r="R1402" s="58"/>
      <c r="S1402" s="27"/>
      <c r="T1402" s="61"/>
      <c r="U1402" s="45"/>
      <c r="V1402" s="45"/>
      <c r="W1402" s="45"/>
      <c r="X1402" s="45"/>
      <c r="Y1402" s="60"/>
      <c r="Z1402" s="58"/>
      <c r="AA1402" s="27"/>
      <c r="AB1402" s="61"/>
      <c r="AC1402" s="45"/>
      <c r="AD1402" s="45"/>
      <c r="AE1402" s="45"/>
      <c r="AF1402" s="45"/>
      <c r="AG1402" s="60"/>
      <c r="AH1402" s="58"/>
      <c r="AI1402" s="27"/>
      <c r="AJ1402" s="61"/>
      <c r="AK1402" s="45"/>
      <c r="AL1402" s="45"/>
      <c r="AM1402" s="45"/>
      <c r="AN1402" s="45"/>
      <c r="AO1402" s="60"/>
      <c r="AP1402" s="58"/>
      <c r="AQ1402" s="27"/>
      <c r="AR1402" s="61"/>
      <c r="AS1402" s="45"/>
      <c r="AT1402" s="45"/>
      <c r="AU1402" s="45"/>
      <c r="AV1402" s="45"/>
      <c r="AW1402" s="60"/>
      <c r="AX1402" s="58"/>
      <c r="AY1402" s="27"/>
      <c r="AZ1402" s="61"/>
      <c r="BA1402" s="45"/>
      <c r="BB1402" s="45"/>
      <c r="BC1402" s="45"/>
      <c r="BD1402" s="45"/>
      <c r="BE1402" s="60"/>
      <c r="BF1402" s="58"/>
      <c r="BG1402" s="27"/>
      <c r="BH1402" s="61"/>
      <c r="BI1402" s="45"/>
      <c r="BJ1402" s="45"/>
      <c r="BK1402" s="45"/>
      <c r="BL1402" s="45"/>
      <c r="BM1402" s="60"/>
      <c r="BN1402" s="58"/>
      <c r="BO1402" s="27"/>
      <c r="BP1402" s="61"/>
      <c r="BQ1402" s="45"/>
      <c r="BR1402" s="45"/>
      <c r="BS1402" s="45"/>
      <c r="BT1402" s="45"/>
      <c r="BU1402" s="60"/>
      <c r="BV1402" s="58"/>
      <c r="BW1402" s="27"/>
      <c r="BX1402" s="61"/>
      <c r="BY1402" s="45"/>
      <c r="BZ1402" s="45"/>
      <c r="CA1402" s="45"/>
      <c r="CB1402" s="45"/>
      <c r="CC1402" s="60"/>
      <c r="CD1402" s="58"/>
      <c r="CE1402" s="27"/>
      <c r="CF1402" s="61"/>
      <c r="CG1402" s="45"/>
      <c r="CH1402" s="45"/>
      <c r="CI1402" s="45"/>
      <c r="CJ1402" s="45"/>
      <c r="CK1402" s="60"/>
      <c r="CL1402" s="58"/>
      <c r="CM1402" s="27"/>
      <c r="CN1402" s="61"/>
      <c r="CO1402" s="45"/>
      <c r="CP1402" s="45"/>
      <c r="CQ1402" s="45"/>
      <c r="CR1402" s="45"/>
      <c r="CS1402" s="60"/>
      <c r="CT1402" s="58"/>
      <c r="CU1402" s="27"/>
      <c r="CV1402" s="61"/>
      <c r="CW1402" s="45"/>
      <c r="CX1402" s="45"/>
      <c r="CY1402" s="45"/>
      <c r="CZ1402" s="45"/>
      <c r="DA1402" s="60"/>
      <c r="DB1402" s="58"/>
      <c r="DC1402" s="27"/>
      <c r="DD1402" s="61"/>
      <c r="DE1402" s="45"/>
      <c r="DF1402" s="45"/>
      <c r="DG1402" s="45"/>
      <c r="DH1402" s="45"/>
      <c r="DI1402" s="60"/>
      <c r="DJ1402" s="58"/>
      <c r="DK1402" s="27"/>
      <c r="DL1402" s="61"/>
      <c r="DM1402" s="45"/>
      <c r="DN1402" s="45"/>
      <c r="DO1402" s="45"/>
      <c r="DP1402" s="45"/>
      <c r="DQ1402" s="60"/>
      <c r="DR1402" s="58"/>
      <c r="DS1402" s="27"/>
      <c r="DT1402" s="61"/>
      <c r="DU1402" s="45"/>
      <c r="DV1402" s="45"/>
      <c r="DW1402" s="45"/>
      <c r="DX1402" s="45"/>
      <c r="DY1402" s="60"/>
      <c r="DZ1402" s="58"/>
      <c r="EA1402" s="27"/>
      <c r="EB1402" s="61"/>
      <c r="EC1402" s="45"/>
      <c r="ED1402" s="45"/>
      <c r="EE1402" s="45"/>
      <c r="EF1402" s="45"/>
      <c r="EG1402" s="60"/>
      <c r="EH1402" s="58"/>
      <c r="EI1402" s="27"/>
      <c r="EJ1402" s="61"/>
      <c r="EK1402" s="45"/>
      <c r="EL1402" s="45"/>
      <c r="EM1402" s="45"/>
      <c r="EN1402" s="45"/>
      <c r="EO1402" s="60"/>
      <c r="EP1402" s="58"/>
      <c r="EQ1402" s="27"/>
      <c r="ER1402" s="61"/>
      <c r="ES1402" s="45"/>
      <c r="ET1402" s="45"/>
      <c r="EU1402" s="45"/>
      <c r="EV1402" s="45"/>
      <c r="EW1402" s="60"/>
      <c r="EX1402" s="58"/>
      <c r="EY1402" s="27"/>
      <c r="EZ1402" s="61"/>
      <c r="FA1402" s="45"/>
      <c r="FB1402" s="45"/>
      <c r="FC1402" s="45"/>
      <c r="FD1402" s="45"/>
      <c r="FE1402" s="60"/>
      <c r="FF1402" s="58"/>
      <c r="FG1402" s="27"/>
      <c r="FH1402" s="61"/>
      <c r="FI1402" s="45"/>
      <c r="FJ1402" s="45"/>
      <c r="FK1402" s="45"/>
      <c r="FL1402" s="45"/>
      <c r="FM1402" s="60"/>
      <c r="FN1402" s="58"/>
      <c r="FO1402" s="27"/>
      <c r="FP1402" s="61"/>
      <c r="FQ1402" s="45"/>
      <c r="FR1402" s="45"/>
      <c r="FS1402" s="45"/>
      <c r="FT1402" s="45"/>
      <c r="FU1402" s="60"/>
      <c r="FV1402" s="58"/>
      <c r="FW1402" s="27"/>
      <c r="FX1402" s="61"/>
      <c r="FY1402" s="45"/>
      <c r="FZ1402" s="45"/>
      <c r="GA1402" s="45"/>
      <c r="GB1402" s="45"/>
      <c r="GC1402" s="60"/>
      <c r="GD1402" s="58"/>
      <c r="GE1402" s="27"/>
      <c r="GF1402" s="61"/>
      <c r="GG1402" s="45"/>
      <c r="GH1402" s="45"/>
      <c r="GI1402" s="45"/>
      <c r="GJ1402" s="45"/>
      <c r="GK1402" s="60"/>
    </row>
    <row r="1403" spans="1:8" ht="14.25" customHeight="1">
      <c r="A1403" s="282">
        <v>7</v>
      </c>
      <c r="B1403" s="36" t="s">
        <v>391</v>
      </c>
      <c r="C1403" s="38"/>
      <c r="D1403" s="112">
        <f>SUM(D1404:D1404)</f>
        <v>20</v>
      </c>
      <c r="E1403" s="112">
        <f>SUM(E1404:E1404)</f>
        <v>18</v>
      </c>
      <c r="F1403" s="112">
        <f>SUM(F1404:F1404)</f>
        <v>18</v>
      </c>
      <c r="G1403" s="112">
        <f>SUM(G1404:G1404)</f>
        <v>0</v>
      </c>
      <c r="H1403" s="154"/>
    </row>
    <row r="1404" spans="1:8" ht="14.25" customHeight="1">
      <c r="A1404" s="288"/>
      <c r="B1404" s="22" t="s">
        <v>196</v>
      </c>
      <c r="C1404" s="21" t="s">
        <v>640</v>
      </c>
      <c r="D1404" s="135">
        <v>20</v>
      </c>
      <c r="E1404" s="135">
        <v>18</v>
      </c>
      <c r="F1404" s="135">
        <v>18</v>
      </c>
      <c r="G1404" s="135">
        <v>0</v>
      </c>
      <c r="H1404" s="181">
        <v>0.2</v>
      </c>
    </row>
    <row r="1405" spans="1:8" ht="14.25" customHeight="1">
      <c r="A1405" s="282">
        <v>8</v>
      </c>
      <c r="B1405" s="36" t="s">
        <v>376</v>
      </c>
      <c r="C1405" s="38"/>
      <c r="D1405" s="112">
        <f>D1406</f>
        <v>100</v>
      </c>
      <c r="E1405" s="112">
        <f>E1406</f>
        <v>64</v>
      </c>
      <c r="F1405" s="112">
        <f>F1406</f>
        <v>64</v>
      </c>
      <c r="G1405" s="112">
        <f>G1406</f>
        <v>0</v>
      </c>
      <c r="H1405" s="154"/>
    </row>
    <row r="1406" spans="1:8" ht="14.25" customHeight="1">
      <c r="A1406" s="286"/>
      <c r="B1406" s="34" t="s">
        <v>196</v>
      </c>
      <c r="C1406" s="102" t="s">
        <v>652</v>
      </c>
      <c r="D1406" s="133">
        <v>100</v>
      </c>
      <c r="E1406" s="133">
        <v>64</v>
      </c>
      <c r="F1406" s="133">
        <v>64</v>
      </c>
      <c r="G1406" s="133">
        <v>0</v>
      </c>
      <c r="H1406" s="180">
        <v>0.4</v>
      </c>
    </row>
    <row r="1407" spans="1:8" ht="14.25" customHeight="1">
      <c r="A1407" s="282">
        <v>9</v>
      </c>
      <c r="B1407" s="36" t="s">
        <v>207</v>
      </c>
      <c r="C1407" s="38"/>
      <c r="D1407" s="112">
        <f>SUM(D1408:D1408)</f>
        <v>134</v>
      </c>
      <c r="E1407" s="112">
        <f>SUM(E1408:E1408)</f>
        <v>88</v>
      </c>
      <c r="F1407" s="112">
        <f>SUM(F1408:F1408)</f>
        <v>88</v>
      </c>
      <c r="G1407" s="112">
        <f>SUM(G1408:G1408)</f>
        <v>0</v>
      </c>
      <c r="H1407" s="154"/>
    </row>
    <row r="1408" spans="1:8" ht="14.25" customHeight="1">
      <c r="A1408" s="285"/>
      <c r="B1408" s="33" t="s">
        <v>196</v>
      </c>
      <c r="C1408" s="63" t="s">
        <v>650</v>
      </c>
      <c r="D1408" s="136">
        <v>134</v>
      </c>
      <c r="E1408" s="136">
        <v>88</v>
      </c>
      <c r="F1408" s="136">
        <v>88</v>
      </c>
      <c r="G1408" s="136">
        <v>0</v>
      </c>
      <c r="H1408" s="184">
        <v>0.6</v>
      </c>
    </row>
    <row r="1409" spans="1:193" s="22" customFormat="1" ht="14.25" customHeight="1">
      <c r="A1409" s="282">
        <v>10</v>
      </c>
      <c r="B1409" s="2" t="s">
        <v>67</v>
      </c>
      <c r="C1409" s="38"/>
      <c r="D1409" s="112">
        <f>SUM(D1410:D1412)</f>
        <v>213</v>
      </c>
      <c r="E1409" s="112">
        <f>SUM(E1410:E1412)</f>
        <v>138</v>
      </c>
      <c r="F1409" s="112">
        <f>SUM(F1410:F1412)</f>
        <v>138</v>
      </c>
      <c r="G1409" s="112">
        <f>SUM(G1410:G1412)</f>
        <v>0</v>
      </c>
      <c r="H1409" s="154"/>
      <c r="I1409" s="60"/>
      <c r="J1409" s="40"/>
      <c r="K1409" s="59"/>
      <c r="L1409" s="61"/>
      <c r="M1409" s="40"/>
      <c r="N1409" s="40"/>
      <c r="O1409" s="40"/>
      <c r="P1409" s="40"/>
      <c r="Q1409" s="60"/>
      <c r="R1409" s="58"/>
      <c r="S1409" s="59"/>
      <c r="T1409" s="61"/>
      <c r="U1409" s="40"/>
      <c r="V1409" s="40"/>
      <c r="W1409" s="40"/>
      <c r="X1409" s="40"/>
      <c r="Y1409" s="60"/>
      <c r="Z1409" s="58"/>
      <c r="AA1409" s="59"/>
      <c r="AB1409" s="61"/>
      <c r="AC1409" s="40"/>
      <c r="AD1409" s="40"/>
      <c r="AE1409" s="40"/>
      <c r="AF1409" s="40"/>
      <c r="AG1409" s="60"/>
      <c r="AH1409" s="58"/>
      <c r="AI1409" s="59"/>
      <c r="AJ1409" s="61"/>
      <c r="AK1409" s="40"/>
      <c r="AL1409" s="40"/>
      <c r="AM1409" s="40"/>
      <c r="AN1409" s="40"/>
      <c r="AO1409" s="60"/>
      <c r="AP1409" s="58"/>
      <c r="AQ1409" s="59"/>
      <c r="AR1409" s="61"/>
      <c r="AS1409" s="40"/>
      <c r="AT1409" s="40"/>
      <c r="AU1409" s="40"/>
      <c r="AV1409" s="40"/>
      <c r="AW1409" s="60"/>
      <c r="AX1409" s="58"/>
      <c r="AY1409" s="59"/>
      <c r="AZ1409" s="61"/>
      <c r="BA1409" s="40"/>
      <c r="BB1409" s="40"/>
      <c r="BC1409" s="40"/>
      <c r="BD1409" s="40"/>
      <c r="BE1409" s="60"/>
      <c r="BF1409" s="58"/>
      <c r="BG1409" s="59"/>
      <c r="BH1409" s="61"/>
      <c r="BI1409" s="40"/>
      <c r="BJ1409" s="40"/>
      <c r="BK1409" s="40"/>
      <c r="BL1409" s="40"/>
      <c r="BM1409" s="60"/>
      <c r="BN1409" s="58"/>
      <c r="BO1409" s="59"/>
      <c r="BP1409" s="61"/>
      <c r="BQ1409" s="40"/>
      <c r="BR1409" s="40"/>
      <c r="BS1409" s="40"/>
      <c r="BT1409" s="40"/>
      <c r="BU1409" s="60"/>
      <c r="BV1409" s="58"/>
      <c r="BW1409" s="59"/>
      <c r="BX1409" s="61"/>
      <c r="BY1409" s="40"/>
      <c r="BZ1409" s="40"/>
      <c r="CA1409" s="40"/>
      <c r="CB1409" s="40"/>
      <c r="CC1409" s="60"/>
      <c r="CD1409" s="58"/>
      <c r="CE1409" s="59"/>
      <c r="CF1409" s="61"/>
      <c r="CG1409" s="40"/>
      <c r="CH1409" s="40"/>
      <c r="CI1409" s="40"/>
      <c r="CJ1409" s="40"/>
      <c r="CK1409" s="60"/>
      <c r="CL1409" s="58"/>
      <c r="CM1409" s="59"/>
      <c r="CN1409" s="61"/>
      <c r="CO1409" s="40"/>
      <c r="CP1409" s="40"/>
      <c r="CQ1409" s="40"/>
      <c r="CR1409" s="40"/>
      <c r="CS1409" s="60"/>
      <c r="CT1409" s="58"/>
      <c r="CU1409" s="59"/>
      <c r="CV1409" s="61"/>
      <c r="CW1409" s="40"/>
      <c r="CX1409" s="40"/>
      <c r="CY1409" s="40"/>
      <c r="CZ1409" s="40"/>
      <c r="DA1409" s="60"/>
      <c r="DB1409" s="58"/>
      <c r="DC1409" s="59"/>
      <c r="DD1409" s="61"/>
      <c r="DE1409" s="40"/>
      <c r="DF1409" s="40"/>
      <c r="DG1409" s="40"/>
      <c r="DH1409" s="40"/>
      <c r="DI1409" s="60"/>
      <c r="DJ1409" s="58"/>
      <c r="DK1409" s="59"/>
      <c r="DL1409" s="61"/>
      <c r="DM1409" s="40"/>
      <c r="DN1409" s="40"/>
      <c r="DO1409" s="40"/>
      <c r="DP1409" s="40"/>
      <c r="DQ1409" s="60"/>
      <c r="DR1409" s="58"/>
      <c r="DS1409" s="59"/>
      <c r="DT1409" s="61"/>
      <c r="DU1409" s="40"/>
      <c r="DV1409" s="40"/>
      <c r="DW1409" s="40"/>
      <c r="DX1409" s="40"/>
      <c r="DY1409" s="60"/>
      <c r="DZ1409" s="58"/>
      <c r="EA1409" s="59"/>
      <c r="EB1409" s="61"/>
      <c r="EC1409" s="40"/>
      <c r="ED1409" s="40"/>
      <c r="EE1409" s="40"/>
      <c r="EF1409" s="40"/>
      <c r="EG1409" s="60"/>
      <c r="EH1409" s="58"/>
      <c r="EI1409" s="59"/>
      <c r="EJ1409" s="61"/>
      <c r="EK1409" s="40"/>
      <c r="EL1409" s="40"/>
      <c r="EM1409" s="40"/>
      <c r="EN1409" s="40"/>
      <c r="EO1409" s="60"/>
      <c r="EP1409" s="58"/>
      <c r="EQ1409" s="59"/>
      <c r="ER1409" s="61"/>
      <c r="ES1409" s="40"/>
      <c r="ET1409" s="40"/>
      <c r="EU1409" s="40"/>
      <c r="EV1409" s="40"/>
      <c r="EW1409" s="60"/>
      <c r="EX1409" s="58"/>
      <c r="EY1409" s="59"/>
      <c r="EZ1409" s="61"/>
      <c r="FA1409" s="40"/>
      <c r="FB1409" s="40"/>
      <c r="FC1409" s="40"/>
      <c r="FD1409" s="40"/>
      <c r="FE1409" s="60"/>
      <c r="FF1409" s="58"/>
      <c r="FG1409" s="59"/>
      <c r="FH1409" s="61"/>
      <c r="FI1409" s="40"/>
      <c r="FJ1409" s="40"/>
      <c r="FK1409" s="40"/>
      <c r="FL1409" s="40"/>
      <c r="FM1409" s="60"/>
      <c r="FN1409" s="58"/>
      <c r="FO1409" s="59"/>
      <c r="FP1409" s="61"/>
      <c r="FQ1409" s="40"/>
      <c r="FR1409" s="40"/>
      <c r="FS1409" s="40"/>
      <c r="FT1409" s="40"/>
      <c r="FU1409" s="60"/>
      <c r="FV1409" s="58"/>
      <c r="FW1409" s="59"/>
      <c r="FX1409" s="61"/>
      <c r="FY1409" s="40"/>
      <c r="FZ1409" s="40"/>
      <c r="GA1409" s="40"/>
      <c r="GB1409" s="40"/>
      <c r="GC1409" s="60"/>
      <c r="GD1409" s="58"/>
      <c r="GE1409" s="59"/>
      <c r="GF1409" s="61"/>
      <c r="GG1409" s="40"/>
      <c r="GH1409" s="40"/>
      <c r="GI1409" s="40"/>
      <c r="GJ1409" s="40"/>
      <c r="GK1409" s="60"/>
    </row>
    <row r="1410" spans="1:193" s="22" customFormat="1" ht="14.25" customHeight="1">
      <c r="A1410" s="297"/>
      <c r="B1410" s="53" t="s">
        <v>196</v>
      </c>
      <c r="C1410" s="21" t="s">
        <v>651</v>
      </c>
      <c r="D1410" s="135">
        <v>140</v>
      </c>
      <c r="E1410" s="135">
        <v>76</v>
      </c>
      <c r="F1410" s="135">
        <v>76</v>
      </c>
      <c r="G1410" s="135">
        <v>0</v>
      </c>
      <c r="H1410" s="181">
        <v>0.9</v>
      </c>
      <c r="I1410" s="60"/>
      <c r="J1410" s="45"/>
      <c r="K1410" s="27"/>
      <c r="L1410" s="61"/>
      <c r="M1410" s="45"/>
      <c r="N1410" s="45"/>
      <c r="O1410" s="45"/>
      <c r="P1410" s="45"/>
      <c r="Q1410" s="60"/>
      <c r="R1410" s="61"/>
      <c r="S1410" s="27"/>
      <c r="T1410" s="61"/>
      <c r="U1410" s="45"/>
      <c r="V1410" s="45"/>
      <c r="W1410" s="45"/>
      <c r="X1410" s="45"/>
      <c r="Y1410" s="60"/>
      <c r="Z1410" s="61"/>
      <c r="AA1410" s="27"/>
      <c r="AB1410" s="61"/>
      <c r="AC1410" s="45"/>
      <c r="AD1410" s="45"/>
      <c r="AE1410" s="45"/>
      <c r="AF1410" s="45"/>
      <c r="AG1410" s="60"/>
      <c r="AH1410" s="61"/>
      <c r="AI1410" s="27"/>
      <c r="AJ1410" s="61"/>
      <c r="AK1410" s="45"/>
      <c r="AL1410" s="45"/>
      <c r="AM1410" s="45"/>
      <c r="AN1410" s="45"/>
      <c r="AO1410" s="60"/>
      <c r="AP1410" s="61"/>
      <c r="AQ1410" s="27"/>
      <c r="AR1410" s="61"/>
      <c r="AS1410" s="45"/>
      <c r="AT1410" s="45"/>
      <c r="AU1410" s="45"/>
      <c r="AV1410" s="45"/>
      <c r="AW1410" s="60"/>
      <c r="AX1410" s="61"/>
      <c r="AY1410" s="27"/>
      <c r="AZ1410" s="61"/>
      <c r="BA1410" s="45"/>
      <c r="BB1410" s="45"/>
      <c r="BC1410" s="45"/>
      <c r="BD1410" s="45"/>
      <c r="BE1410" s="60"/>
      <c r="BF1410" s="61"/>
      <c r="BG1410" s="27"/>
      <c r="BH1410" s="61"/>
      <c r="BI1410" s="45"/>
      <c r="BJ1410" s="45"/>
      <c r="BK1410" s="45"/>
      <c r="BL1410" s="45"/>
      <c r="BM1410" s="60"/>
      <c r="BN1410" s="61"/>
      <c r="BO1410" s="27"/>
      <c r="BP1410" s="61"/>
      <c r="BQ1410" s="45"/>
      <c r="BR1410" s="45"/>
      <c r="BS1410" s="45"/>
      <c r="BT1410" s="45"/>
      <c r="BU1410" s="60"/>
      <c r="BV1410" s="61"/>
      <c r="BW1410" s="27"/>
      <c r="BX1410" s="61"/>
      <c r="BY1410" s="45"/>
      <c r="BZ1410" s="45"/>
      <c r="CA1410" s="45"/>
      <c r="CB1410" s="45"/>
      <c r="CC1410" s="60"/>
      <c r="CD1410" s="61"/>
      <c r="CE1410" s="27"/>
      <c r="CF1410" s="61"/>
      <c r="CG1410" s="45"/>
      <c r="CH1410" s="45"/>
      <c r="CI1410" s="45"/>
      <c r="CJ1410" s="45"/>
      <c r="CK1410" s="60"/>
      <c r="CL1410" s="61"/>
      <c r="CM1410" s="27"/>
      <c r="CN1410" s="61"/>
      <c r="CO1410" s="45"/>
      <c r="CP1410" s="45"/>
      <c r="CQ1410" s="45"/>
      <c r="CR1410" s="45"/>
      <c r="CS1410" s="60"/>
      <c r="CT1410" s="61"/>
      <c r="CU1410" s="27"/>
      <c r="CV1410" s="61"/>
      <c r="CW1410" s="45"/>
      <c r="CX1410" s="45"/>
      <c r="CY1410" s="45"/>
      <c r="CZ1410" s="45"/>
      <c r="DA1410" s="60"/>
      <c r="DB1410" s="61"/>
      <c r="DC1410" s="27"/>
      <c r="DD1410" s="61"/>
      <c r="DE1410" s="45"/>
      <c r="DF1410" s="45"/>
      <c r="DG1410" s="45"/>
      <c r="DH1410" s="45"/>
      <c r="DI1410" s="60"/>
      <c r="DJ1410" s="61"/>
      <c r="DK1410" s="27"/>
      <c r="DL1410" s="61"/>
      <c r="DM1410" s="45"/>
      <c r="DN1410" s="45"/>
      <c r="DO1410" s="45"/>
      <c r="DP1410" s="45"/>
      <c r="DQ1410" s="60"/>
      <c r="DR1410" s="61"/>
      <c r="DS1410" s="27"/>
      <c r="DT1410" s="61"/>
      <c r="DU1410" s="45"/>
      <c r="DV1410" s="45"/>
      <c r="DW1410" s="45"/>
      <c r="DX1410" s="45"/>
      <c r="DY1410" s="60"/>
      <c r="DZ1410" s="61"/>
      <c r="EA1410" s="27"/>
      <c r="EB1410" s="61"/>
      <c r="EC1410" s="45"/>
      <c r="ED1410" s="45"/>
      <c r="EE1410" s="45"/>
      <c r="EF1410" s="45"/>
      <c r="EG1410" s="60"/>
      <c r="EH1410" s="61"/>
      <c r="EI1410" s="27"/>
      <c r="EJ1410" s="61"/>
      <c r="EK1410" s="45"/>
      <c r="EL1410" s="45"/>
      <c r="EM1410" s="45"/>
      <c r="EN1410" s="45"/>
      <c r="EO1410" s="60"/>
      <c r="EP1410" s="61"/>
      <c r="EQ1410" s="27"/>
      <c r="ER1410" s="61"/>
      <c r="ES1410" s="45"/>
      <c r="ET1410" s="45"/>
      <c r="EU1410" s="45"/>
      <c r="EV1410" s="45"/>
      <c r="EW1410" s="60"/>
      <c r="EX1410" s="61"/>
      <c r="EY1410" s="27"/>
      <c r="EZ1410" s="61"/>
      <c r="FA1410" s="45"/>
      <c r="FB1410" s="45"/>
      <c r="FC1410" s="45"/>
      <c r="FD1410" s="45"/>
      <c r="FE1410" s="60"/>
      <c r="FF1410" s="61"/>
      <c r="FG1410" s="27"/>
      <c r="FH1410" s="61"/>
      <c r="FI1410" s="45"/>
      <c r="FJ1410" s="45"/>
      <c r="FK1410" s="45"/>
      <c r="FL1410" s="45"/>
      <c r="FM1410" s="60"/>
      <c r="FN1410" s="61"/>
      <c r="FO1410" s="27"/>
      <c r="FP1410" s="61"/>
      <c r="FQ1410" s="45"/>
      <c r="FR1410" s="45"/>
      <c r="FS1410" s="45"/>
      <c r="FT1410" s="45"/>
      <c r="FU1410" s="60"/>
      <c r="FV1410" s="61"/>
      <c r="FW1410" s="27"/>
      <c r="FX1410" s="61"/>
      <c r="FY1410" s="45"/>
      <c r="FZ1410" s="45"/>
      <c r="GA1410" s="45"/>
      <c r="GB1410" s="45"/>
      <c r="GC1410" s="60"/>
      <c r="GD1410" s="61"/>
      <c r="GE1410" s="27"/>
      <c r="GF1410" s="61"/>
      <c r="GG1410" s="45"/>
      <c r="GH1410" s="45"/>
      <c r="GI1410" s="45"/>
      <c r="GJ1410" s="45"/>
      <c r="GK1410" s="60"/>
    </row>
    <row r="1411" spans="1:193" s="22" customFormat="1" ht="14.25" customHeight="1">
      <c r="A1411" s="297"/>
      <c r="B1411" s="5" t="s">
        <v>87</v>
      </c>
      <c r="C1411" s="63" t="s">
        <v>867</v>
      </c>
      <c r="D1411" s="136">
        <v>40</v>
      </c>
      <c r="E1411" s="136">
        <v>31</v>
      </c>
      <c r="F1411" s="136">
        <v>31</v>
      </c>
      <c r="G1411" s="136"/>
      <c r="H1411" s="184">
        <v>0.2</v>
      </c>
      <c r="I1411" s="60"/>
      <c r="J1411" s="45"/>
      <c r="K1411" s="27"/>
      <c r="L1411" s="61"/>
      <c r="M1411" s="45"/>
      <c r="N1411" s="45"/>
      <c r="O1411" s="45"/>
      <c r="P1411" s="45"/>
      <c r="Q1411" s="60"/>
      <c r="R1411" s="61"/>
      <c r="S1411" s="27"/>
      <c r="T1411" s="61"/>
      <c r="U1411" s="45"/>
      <c r="V1411" s="45"/>
      <c r="W1411" s="45"/>
      <c r="X1411" s="45"/>
      <c r="Y1411" s="60"/>
      <c r="Z1411" s="61"/>
      <c r="AA1411" s="27"/>
      <c r="AB1411" s="61"/>
      <c r="AC1411" s="45"/>
      <c r="AD1411" s="45"/>
      <c r="AE1411" s="45"/>
      <c r="AF1411" s="45"/>
      <c r="AG1411" s="60"/>
      <c r="AH1411" s="61"/>
      <c r="AI1411" s="27"/>
      <c r="AJ1411" s="61"/>
      <c r="AK1411" s="45"/>
      <c r="AL1411" s="45"/>
      <c r="AM1411" s="45"/>
      <c r="AN1411" s="45"/>
      <c r="AO1411" s="60"/>
      <c r="AP1411" s="61"/>
      <c r="AQ1411" s="27"/>
      <c r="AR1411" s="61"/>
      <c r="AS1411" s="45"/>
      <c r="AT1411" s="45"/>
      <c r="AU1411" s="45"/>
      <c r="AV1411" s="45"/>
      <c r="AW1411" s="60"/>
      <c r="AX1411" s="61"/>
      <c r="AY1411" s="27"/>
      <c r="AZ1411" s="61"/>
      <c r="BA1411" s="45"/>
      <c r="BB1411" s="45"/>
      <c r="BC1411" s="45"/>
      <c r="BD1411" s="45"/>
      <c r="BE1411" s="60"/>
      <c r="BF1411" s="61"/>
      <c r="BG1411" s="27"/>
      <c r="BH1411" s="61"/>
      <c r="BI1411" s="45"/>
      <c r="BJ1411" s="45"/>
      <c r="BK1411" s="45"/>
      <c r="BL1411" s="45"/>
      <c r="BM1411" s="60"/>
      <c r="BN1411" s="61"/>
      <c r="BO1411" s="27"/>
      <c r="BP1411" s="61"/>
      <c r="BQ1411" s="45"/>
      <c r="BR1411" s="45"/>
      <c r="BS1411" s="45"/>
      <c r="BT1411" s="45"/>
      <c r="BU1411" s="60"/>
      <c r="BV1411" s="61"/>
      <c r="BW1411" s="27"/>
      <c r="BX1411" s="61"/>
      <c r="BY1411" s="45"/>
      <c r="BZ1411" s="45"/>
      <c r="CA1411" s="45"/>
      <c r="CB1411" s="45"/>
      <c r="CC1411" s="60"/>
      <c r="CD1411" s="61"/>
      <c r="CE1411" s="27"/>
      <c r="CF1411" s="61"/>
      <c r="CG1411" s="45"/>
      <c r="CH1411" s="45"/>
      <c r="CI1411" s="45"/>
      <c r="CJ1411" s="45"/>
      <c r="CK1411" s="60"/>
      <c r="CL1411" s="61"/>
      <c r="CM1411" s="27"/>
      <c r="CN1411" s="61"/>
      <c r="CO1411" s="45"/>
      <c r="CP1411" s="45"/>
      <c r="CQ1411" s="45"/>
      <c r="CR1411" s="45"/>
      <c r="CS1411" s="60"/>
      <c r="CT1411" s="61"/>
      <c r="CU1411" s="27"/>
      <c r="CV1411" s="61"/>
      <c r="CW1411" s="45"/>
      <c r="CX1411" s="45"/>
      <c r="CY1411" s="45"/>
      <c r="CZ1411" s="45"/>
      <c r="DA1411" s="60"/>
      <c r="DB1411" s="61"/>
      <c r="DC1411" s="27"/>
      <c r="DD1411" s="61"/>
      <c r="DE1411" s="45"/>
      <c r="DF1411" s="45"/>
      <c r="DG1411" s="45"/>
      <c r="DH1411" s="45"/>
      <c r="DI1411" s="60"/>
      <c r="DJ1411" s="61"/>
      <c r="DK1411" s="27"/>
      <c r="DL1411" s="61"/>
      <c r="DM1411" s="45"/>
      <c r="DN1411" s="45"/>
      <c r="DO1411" s="45"/>
      <c r="DP1411" s="45"/>
      <c r="DQ1411" s="60"/>
      <c r="DR1411" s="61"/>
      <c r="DS1411" s="27"/>
      <c r="DT1411" s="61"/>
      <c r="DU1411" s="45"/>
      <c r="DV1411" s="45"/>
      <c r="DW1411" s="45"/>
      <c r="DX1411" s="45"/>
      <c r="DY1411" s="60"/>
      <c r="DZ1411" s="61"/>
      <c r="EA1411" s="27"/>
      <c r="EB1411" s="61"/>
      <c r="EC1411" s="45"/>
      <c r="ED1411" s="45"/>
      <c r="EE1411" s="45"/>
      <c r="EF1411" s="45"/>
      <c r="EG1411" s="60"/>
      <c r="EH1411" s="61"/>
      <c r="EI1411" s="27"/>
      <c r="EJ1411" s="61"/>
      <c r="EK1411" s="45"/>
      <c r="EL1411" s="45"/>
      <c r="EM1411" s="45"/>
      <c r="EN1411" s="45"/>
      <c r="EO1411" s="60"/>
      <c r="EP1411" s="61"/>
      <c r="EQ1411" s="27"/>
      <c r="ER1411" s="61"/>
      <c r="ES1411" s="45"/>
      <c r="ET1411" s="45"/>
      <c r="EU1411" s="45"/>
      <c r="EV1411" s="45"/>
      <c r="EW1411" s="60"/>
      <c r="EX1411" s="61"/>
      <c r="EY1411" s="27"/>
      <c r="EZ1411" s="61"/>
      <c r="FA1411" s="45"/>
      <c r="FB1411" s="45"/>
      <c r="FC1411" s="45"/>
      <c r="FD1411" s="45"/>
      <c r="FE1411" s="60"/>
      <c r="FF1411" s="61"/>
      <c r="FG1411" s="27"/>
      <c r="FH1411" s="61"/>
      <c r="FI1411" s="45"/>
      <c r="FJ1411" s="45"/>
      <c r="FK1411" s="45"/>
      <c r="FL1411" s="45"/>
      <c r="FM1411" s="60"/>
      <c r="FN1411" s="61"/>
      <c r="FO1411" s="27"/>
      <c r="FP1411" s="61"/>
      <c r="FQ1411" s="45"/>
      <c r="FR1411" s="45"/>
      <c r="FS1411" s="45"/>
      <c r="FT1411" s="45"/>
      <c r="FU1411" s="60"/>
      <c r="FV1411" s="61"/>
      <c r="FW1411" s="27"/>
      <c r="FX1411" s="61"/>
      <c r="FY1411" s="45"/>
      <c r="FZ1411" s="45"/>
      <c r="GA1411" s="45"/>
      <c r="GB1411" s="45"/>
      <c r="GC1411" s="60"/>
      <c r="GD1411" s="61"/>
      <c r="GE1411" s="27"/>
      <c r="GF1411" s="61"/>
      <c r="GG1411" s="45"/>
      <c r="GH1411" s="45"/>
      <c r="GI1411" s="45"/>
      <c r="GJ1411" s="45"/>
      <c r="GK1411" s="60"/>
    </row>
    <row r="1412" spans="1:193" s="22" customFormat="1" ht="14.25" customHeight="1">
      <c r="A1412" s="284"/>
      <c r="B1412" s="335"/>
      <c r="C1412" s="42" t="s">
        <v>623</v>
      </c>
      <c r="D1412" s="132">
        <v>33</v>
      </c>
      <c r="E1412" s="132">
        <v>31</v>
      </c>
      <c r="F1412" s="132">
        <v>31</v>
      </c>
      <c r="G1412" s="132"/>
      <c r="H1412" s="172">
        <v>0.15</v>
      </c>
      <c r="I1412" s="60"/>
      <c r="J1412" s="45"/>
      <c r="K1412" s="27"/>
      <c r="L1412" s="61"/>
      <c r="M1412" s="45"/>
      <c r="N1412" s="45"/>
      <c r="O1412" s="45"/>
      <c r="P1412" s="45"/>
      <c r="Q1412" s="60"/>
      <c r="R1412" s="61"/>
      <c r="S1412" s="27"/>
      <c r="T1412" s="61"/>
      <c r="U1412" s="45"/>
      <c r="V1412" s="45"/>
      <c r="W1412" s="45"/>
      <c r="X1412" s="45"/>
      <c r="Y1412" s="60"/>
      <c r="Z1412" s="61"/>
      <c r="AA1412" s="27"/>
      <c r="AB1412" s="61"/>
      <c r="AC1412" s="45"/>
      <c r="AD1412" s="45"/>
      <c r="AE1412" s="45"/>
      <c r="AF1412" s="45"/>
      <c r="AG1412" s="60"/>
      <c r="AH1412" s="61"/>
      <c r="AI1412" s="27"/>
      <c r="AJ1412" s="61"/>
      <c r="AK1412" s="45"/>
      <c r="AL1412" s="45"/>
      <c r="AM1412" s="45"/>
      <c r="AN1412" s="45"/>
      <c r="AO1412" s="60"/>
      <c r="AP1412" s="61"/>
      <c r="AQ1412" s="27"/>
      <c r="AR1412" s="61"/>
      <c r="AS1412" s="45"/>
      <c r="AT1412" s="45"/>
      <c r="AU1412" s="45"/>
      <c r="AV1412" s="45"/>
      <c r="AW1412" s="60"/>
      <c r="AX1412" s="61"/>
      <c r="AY1412" s="27"/>
      <c r="AZ1412" s="61"/>
      <c r="BA1412" s="45"/>
      <c r="BB1412" s="45"/>
      <c r="BC1412" s="45"/>
      <c r="BD1412" s="45"/>
      <c r="BE1412" s="60"/>
      <c r="BF1412" s="61"/>
      <c r="BG1412" s="27"/>
      <c r="BH1412" s="61"/>
      <c r="BI1412" s="45"/>
      <c r="BJ1412" s="45"/>
      <c r="BK1412" s="45"/>
      <c r="BL1412" s="45"/>
      <c r="BM1412" s="60"/>
      <c r="BN1412" s="61"/>
      <c r="BO1412" s="27"/>
      <c r="BP1412" s="61"/>
      <c r="BQ1412" s="45"/>
      <c r="BR1412" s="45"/>
      <c r="BS1412" s="45"/>
      <c r="BT1412" s="45"/>
      <c r="BU1412" s="60"/>
      <c r="BV1412" s="61"/>
      <c r="BW1412" s="27"/>
      <c r="BX1412" s="61"/>
      <c r="BY1412" s="45"/>
      <c r="BZ1412" s="45"/>
      <c r="CA1412" s="45"/>
      <c r="CB1412" s="45"/>
      <c r="CC1412" s="60"/>
      <c r="CD1412" s="61"/>
      <c r="CE1412" s="27"/>
      <c r="CF1412" s="61"/>
      <c r="CG1412" s="45"/>
      <c r="CH1412" s="45"/>
      <c r="CI1412" s="45"/>
      <c r="CJ1412" s="45"/>
      <c r="CK1412" s="60"/>
      <c r="CL1412" s="61"/>
      <c r="CM1412" s="27"/>
      <c r="CN1412" s="61"/>
      <c r="CO1412" s="45"/>
      <c r="CP1412" s="45"/>
      <c r="CQ1412" s="45"/>
      <c r="CR1412" s="45"/>
      <c r="CS1412" s="60"/>
      <c r="CT1412" s="61"/>
      <c r="CU1412" s="27"/>
      <c r="CV1412" s="61"/>
      <c r="CW1412" s="45"/>
      <c r="CX1412" s="45"/>
      <c r="CY1412" s="45"/>
      <c r="CZ1412" s="45"/>
      <c r="DA1412" s="60"/>
      <c r="DB1412" s="61"/>
      <c r="DC1412" s="27"/>
      <c r="DD1412" s="61"/>
      <c r="DE1412" s="45"/>
      <c r="DF1412" s="45"/>
      <c r="DG1412" s="45"/>
      <c r="DH1412" s="45"/>
      <c r="DI1412" s="60"/>
      <c r="DJ1412" s="61"/>
      <c r="DK1412" s="27"/>
      <c r="DL1412" s="61"/>
      <c r="DM1412" s="45"/>
      <c r="DN1412" s="45"/>
      <c r="DO1412" s="45"/>
      <c r="DP1412" s="45"/>
      <c r="DQ1412" s="60"/>
      <c r="DR1412" s="61"/>
      <c r="DS1412" s="27"/>
      <c r="DT1412" s="61"/>
      <c r="DU1412" s="45"/>
      <c r="DV1412" s="45"/>
      <c r="DW1412" s="45"/>
      <c r="DX1412" s="45"/>
      <c r="DY1412" s="60"/>
      <c r="DZ1412" s="61"/>
      <c r="EA1412" s="27"/>
      <c r="EB1412" s="61"/>
      <c r="EC1412" s="45"/>
      <c r="ED1412" s="45"/>
      <c r="EE1412" s="45"/>
      <c r="EF1412" s="45"/>
      <c r="EG1412" s="60"/>
      <c r="EH1412" s="61"/>
      <c r="EI1412" s="27"/>
      <c r="EJ1412" s="61"/>
      <c r="EK1412" s="45"/>
      <c r="EL1412" s="45"/>
      <c r="EM1412" s="45"/>
      <c r="EN1412" s="45"/>
      <c r="EO1412" s="60"/>
      <c r="EP1412" s="61"/>
      <c r="EQ1412" s="27"/>
      <c r="ER1412" s="61"/>
      <c r="ES1412" s="45"/>
      <c r="ET1412" s="45"/>
      <c r="EU1412" s="45"/>
      <c r="EV1412" s="45"/>
      <c r="EW1412" s="60"/>
      <c r="EX1412" s="61"/>
      <c r="EY1412" s="27"/>
      <c r="EZ1412" s="61"/>
      <c r="FA1412" s="45"/>
      <c r="FB1412" s="45"/>
      <c r="FC1412" s="45"/>
      <c r="FD1412" s="45"/>
      <c r="FE1412" s="60"/>
      <c r="FF1412" s="61"/>
      <c r="FG1412" s="27"/>
      <c r="FH1412" s="61"/>
      <c r="FI1412" s="45"/>
      <c r="FJ1412" s="45"/>
      <c r="FK1412" s="45"/>
      <c r="FL1412" s="45"/>
      <c r="FM1412" s="60"/>
      <c r="FN1412" s="61"/>
      <c r="FO1412" s="27"/>
      <c r="FP1412" s="61"/>
      <c r="FQ1412" s="45"/>
      <c r="FR1412" s="45"/>
      <c r="FS1412" s="45"/>
      <c r="FT1412" s="45"/>
      <c r="FU1412" s="60"/>
      <c r="FV1412" s="61"/>
      <c r="FW1412" s="27"/>
      <c r="FX1412" s="61"/>
      <c r="FY1412" s="45"/>
      <c r="FZ1412" s="45"/>
      <c r="GA1412" s="45"/>
      <c r="GB1412" s="45"/>
      <c r="GC1412" s="60"/>
      <c r="GD1412" s="61"/>
      <c r="GE1412" s="27"/>
      <c r="GF1412" s="61"/>
      <c r="GG1412" s="45"/>
      <c r="GH1412" s="45"/>
      <c r="GI1412" s="45"/>
      <c r="GJ1412" s="45"/>
      <c r="GK1412" s="60"/>
    </row>
    <row r="1413" spans="1:8" ht="14.25" customHeight="1">
      <c r="A1413" s="282">
        <v>11</v>
      </c>
      <c r="B1413" s="36" t="s">
        <v>235</v>
      </c>
      <c r="C1413" s="38"/>
      <c r="D1413" s="112">
        <f>SUM(D1414:D1416)</f>
        <v>90</v>
      </c>
      <c r="E1413" s="112">
        <f>SUM(E1414:E1416)</f>
        <v>64</v>
      </c>
      <c r="F1413" s="112">
        <f>SUM(F1414:F1416)</f>
        <v>64</v>
      </c>
      <c r="G1413" s="112">
        <f>SUM(G1414:G1416)</f>
        <v>0</v>
      </c>
      <c r="H1413" s="154"/>
    </row>
    <row r="1414" spans="1:8" ht="14.25" customHeight="1">
      <c r="A1414" s="297"/>
      <c r="B1414" s="105" t="s">
        <v>196</v>
      </c>
      <c r="C1414" s="63" t="s">
        <v>649</v>
      </c>
      <c r="D1414" s="136">
        <v>40</v>
      </c>
      <c r="E1414" s="136">
        <v>40</v>
      </c>
      <c r="F1414" s="136">
        <v>40</v>
      </c>
      <c r="G1414" s="136">
        <v>0</v>
      </c>
      <c r="H1414" s="184">
        <v>0.1</v>
      </c>
    </row>
    <row r="1415" spans="1:8" ht="14.25" customHeight="1">
      <c r="A1415" s="297"/>
      <c r="B1415" s="105"/>
      <c r="C1415" s="63" t="s">
        <v>650</v>
      </c>
      <c r="D1415" s="136">
        <v>50</v>
      </c>
      <c r="E1415" s="136">
        <v>19</v>
      </c>
      <c r="F1415" s="136">
        <v>19</v>
      </c>
      <c r="G1415" s="136">
        <v>0</v>
      </c>
      <c r="H1415" s="184">
        <v>0.3</v>
      </c>
    </row>
    <row r="1416" spans="1:8" ht="14.25" customHeight="1">
      <c r="A1416" s="286"/>
      <c r="B1416" s="6" t="s">
        <v>187</v>
      </c>
      <c r="C1416" s="102">
        <v>0</v>
      </c>
      <c r="D1416" s="133">
        <v>0</v>
      </c>
      <c r="E1416" s="133">
        <v>5</v>
      </c>
      <c r="F1416" s="133">
        <v>5</v>
      </c>
      <c r="G1416" s="133">
        <v>0</v>
      </c>
      <c r="H1416" s="180">
        <v>0.8</v>
      </c>
    </row>
    <row r="1417" spans="1:8" ht="14.25" customHeight="1">
      <c r="A1417" s="295">
        <v>12</v>
      </c>
      <c r="B1417" s="14" t="s">
        <v>295</v>
      </c>
      <c r="C1417" s="21"/>
      <c r="D1417" s="137">
        <f>SUM(D1418:D1420)</f>
        <v>195</v>
      </c>
      <c r="E1417" s="137">
        <f>SUM(E1418:E1420)</f>
        <v>175</v>
      </c>
      <c r="F1417" s="137">
        <f>SUM(F1418:F1420)</f>
        <v>175</v>
      </c>
      <c r="G1417" s="137">
        <f>SUM(G1418:G1420)</f>
        <v>0</v>
      </c>
      <c r="H1417" s="181"/>
    </row>
    <row r="1418" spans="1:8" ht="14.25" customHeight="1">
      <c r="A1418" s="285"/>
      <c r="B1418" s="5" t="s">
        <v>196</v>
      </c>
      <c r="C1418" s="63" t="s">
        <v>470</v>
      </c>
      <c r="D1418" s="136">
        <v>105</v>
      </c>
      <c r="E1418" s="136">
        <v>105</v>
      </c>
      <c r="F1418" s="136">
        <v>105</v>
      </c>
      <c r="G1418" s="136">
        <v>0</v>
      </c>
      <c r="H1418" s="184">
        <v>0.15</v>
      </c>
    </row>
    <row r="1419" spans="1:8" ht="14.25" customHeight="1">
      <c r="A1419" s="285"/>
      <c r="B1419" s="8"/>
      <c r="C1419" s="63" t="s">
        <v>647</v>
      </c>
      <c r="D1419" s="136">
        <v>40</v>
      </c>
      <c r="E1419" s="136">
        <v>40</v>
      </c>
      <c r="F1419" s="136">
        <v>40</v>
      </c>
      <c r="G1419" s="136">
        <v>0</v>
      </c>
      <c r="H1419" s="184">
        <v>0.2</v>
      </c>
    </row>
    <row r="1420" spans="1:8" ht="14.25" customHeight="1">
      <c r="A1420" s="297"/>
      <c r="B1420" s="5"/>
      <c r="C1420" s="63" t="s">
        <v>648</v>
      </c>
      <c r="D1420" s="136">
        <v>50</v>
      </c>
      <c r="E1420" s="136">
        <v>30</v>
      </c>
      <c r="F1420" s="136">
        <v>30</v>
      </c>
      <c r="G1420" s="136">
        <v>0</v>
      </c>
      <c r="H1420" s="184">
        <v>0.2</v>
      </c>
    </row>
    <row r="1421" spans="1:8" ht="14.25" customHeight="1">
      <c r="A1421" s="282">
        <v>13</v>
      </c>
      <c r="B1421" s="2" t="s">
        <v>366</v>
      </c>
      <c r="C1421" s="38"/>
      <c r="D1421" s="112">
        <f>SUM(D1422:D1422)</f>
        <v>90</v>
      </c>
      <c r="E1421" s="112">
        <f>SUM(E1422:E1422)</f>
        <v>86</v>
      </c>
      <c r="F1421" s="112">
        <f>SUM(F1422:F1422)</f>
        <v>86</v>
      </c>
      <c r="G1421" s="112">
        <f>SUM(G1422:G1422)</f>
        <v>0</v>
      </c>
      <c r="H1421" s="154"/>
    </row>
    <row r="1422" spans="1:8" ht="14.25" customHeight="1">
      <c r="A1422" s="288"/>
      <c r="B1422" s="53" t="s">
        <v>196</v>
      </c>
      <c r="C1422" s="21" t="s">
        <v>654</v>
      </c>
      <c r="D1422" s="135">
        <v>90</v>
      </c>
      <c r="E1422" s="135">
        <v>86</v>
      </c>
      <c r="F1422" s="135">
        <v>86</v>
      </c>
      <c r="G1422" s="135">
        <v>0</v>
      </c>
      <c r="H1422" s="181">
        <v>0.25</v>
      </c>
    </row>
    <row r="1423" spans="1:8" ht="14.25" customHeight="1">
      <c r="A1423" s="282">
        <v>14</v>
      </c>
      <c r="B1423" s="2" t="s">
        <v>272</v>
      </c>
      <c r="C1423" s="38"/>
      <c r="D1423" s="112">
        <f>SUM(D1424:D1426)</f>
        <v>244</v>
      </c>
      <c r="E1423" s="112">
        <f>SUM(E1424:E1426)</f>
        <v>146</v>
      </c>
      <c r="F1423" s="112">
        <f>SUM(F1424:F1426)</f>
        <v>146</v>
      </c>
      <c r="G1423" s="112">
        <f>SUM(G1424:G1426)</f>
        <v>0</v>
      </c>
      <c r="H1423" s="154"/>
    </row>
    <row r="1424" spans="1:8" ht="14.25" customHeight="1">
      <c r="A1424" s="285"/>
      <c r="B1424" s="5" t="s">
        <v>196</v>
      </c>
      <c r="C1424" s="63" t="s">
        <v>653</v>
      </c>
      <c r="D1424" s="136">
        <v>50</v>
      </c>
      <c r="E1424" s="136">
        <v>47</v>
      </c>
      <c r="F1424" s="136">
        <v>47</v>
      </c>
      <c r="G1424" s="136">
        <v>0</v>
      </c>
      <c r="H1424" s="184">
        <v>0.5</v>
      </c>
    </row>
    <row r="1425" spans="1:8" ht="14.25" customHeight="1">
      <c r="A1425" s="285"/>
      <c r="B1425" s="5"/>
      <c r="C1425" s="63" t="s">
        <v>648</v>
      </c>
      <c r="D1425" s="136">
        <v>60</v>
      </c>
      <c r="E1425" s="136">
        <v>11</v>
      </c>
      <c r="F1425" s="136">
        <v>11</v>
      </c>
      <c r="G1425" s="136">
        <v>0</v>
      </c>
      <c r="H1425" s="184">
        <v>0.7</v>
      </c>
    </row>
    <row r="1426" spans="1:8" ht="14.25" customHeight="1">
      <c r="A1426" s="285"/>
      <c r="B1426" s="5"/>
      <c r="C1426" s="63" t="s">
        <v>655</v>
      </c>
      <c r="D1426" s="136">
        <v>134</v>
      </c>
      <c r="E1426" s="136">
        <v>88</v>
      </c>
      <c r="F1426" s="136">
        <v>88</v>
      </c>
      <c r="G1426" s="136">
        <v>0</v>
      </c>
      <c r="H1426" s="184">
        <v>0.6</v>
      </c>
    </row>
    <row r="1427" spans="1:8" ht="25.5">
      <c r="A1427" s="282">
        <v>15</v>
      </c>
      <c r="B1427" s="2" t="s">
        <v>296</v>
      </c>
      <c r="C1427" s="38"/>
      <c r="D1427" s="112">
        <f>D1428</f>
        <v>50</v>
      </c>
      <c r="E1427" s="112">
        <f>E1428</f>
        <v>41</v>
      </c>
      <c r="F1427" s="112">
        <f>F1428</f>
        <v>41</v>
      </c>
      <c r="G1427" s="112">
        <f>G1428</f>
        <v>0</v>
      </c>
      <c r="H1427" s="154"/>
    </row>
    <row r="1428" spans="1:8" ht="14.25" customHeight="1" thickBot="1">
      <c r="A1428" s="298"/>
      <c r="B1428" s="44" t="s">
        <v>196</v>
      </c>
      <c r="C1428" s="20" t="s">
        <v>648</v>
      </c>
      <c r="D1428" s="228">
        <v>50</v>
      </c>
      <c r="E1428" s="228">
        <v>41</v>
      </c>
      <c r="F1428" s="228">
        <v>41</v>
      </c>
      <c r="G1428" s="228">
        <v>0</v>
      </c>
      <c r="H1428" s="183">
        <v>0.5</v>
      </c>
    </row>
    <row r="1429" spans="1:8" ht="14.25" customHeight="1" thickBot="1">
      <c r="A1429" s="369"/>
      <c r="B1429" s="384" t="s">
        <v>147</v>
      </c>
      <c r="C1429" s="370"/>
      <c r="D1429" s="391">
        <f>D1403+D1387+D1389+D1393+D1396+D1405+D1407+D1409+D1413+D1417+D1421+D1423+D1427+D1399+D1401</f>
        <v>1646</v>
      </c>
      <c r="E1429" s="391">
        <f>E1403+E1387+E1389+E1393+E1396+E1405+E1407+E1409+E1413+E1417+E1421+E1423+E1427+E1399+E1401</f>
        <v>1254</v>
      </c>
      <c r="F1429" s="391">
        <f>F1403+F1387+F1389+F1393+F1396+F1405+F1407+F1409+F1413+F1417+F1421+F1423+F1427+F1399+F1401</f>
        <v>1254</v>
      </c>
      <c r="G1429" s="391">
        <f>G1403+G1387+G1389+G1393+G1396+G1405+G1407+G1409+G1413+G1417+G1421+G1423+G1427+G1399+G1401</f>
        <v>0</v>
      </c>
      <c r="H1429" s="392"/>
    </row>
    <row r="1430" spans="1:8" ht="14.25" customHeight="1">
      <c r="A1430" s="281"/>
      <c r="B1430" s="9" t="s">
        <v>8</v>
      </c>
      <c r="C1430" s="55"/>
      <c r="D1430" s="138"/>
      <c r="E1430" s="138"/>
      <c r="F1430" s="138"/>
      <c r="G1430" s="138"/>
      <c r="H1430" s="155"/>
    </row>
    <row r="1431" spans="1:8" ht="14.25" customHeight="1">
      <c r="A1431" s="302" t="s">
        <v>328</v>
      </c>
      <c r="B1431" s="29" t="s">
        <v>68</v>
      </c>
      <c r="C1431" s="103"/>
      <c r="D1431" s="128">
        <f>SUM(D1432)</f>
        <v>29</v>
      </c>
      <c r="E1431" s="128">
        <f>SUM(E1432)</f>
        <v>29</v>
      </c>
      <c r="F1431" s="128">
        <f>SUM(F1432)</f>
        <v>29</v>
      </c>
      <c r="G1431" s="128"/>
      <c r="H1431" s="175"/>
    </row>
    <row r="1432" spans="1:8" ht="14.25" customHeight="1">
      <c r="A1432" s="286"/>
      <c r="B1432" s="6" t="s">
        <v>151</v>
      </c>
      <c r="C1432" s="102" t="s">
        <v>572</v>
      </c>
      <c r="D1432" s="133">
        <v>29</v>
      </c>
      <c r="E1432" s="133">
        <v>29</v>
      </c>
      <c r="F1432" s="133">
        <v>29</v>
      </c>
      <c r="G1432" s="133">
        <v>0</v>
      </c>
      <c r="H1432" s="180">
        <v>0.55</v>
      </c>
    </row>
    <row r="1433" spans="1:8" ht="14.25" customHeight="1">
      <c r="A1433" s="282">
        <v>2</v>
      </c>
      <c r="B1433" s="2" t="s">
        <v>476</v>
      </c>
      <c r="C1433" s="48"/>
      <c r="D1433" s="112">
        <f>SUM(D1434)</f>
        <v>85</v>
      </c>
      <c r="E1433" s="112">
        <f>SUM(E1434)</f>
        <v>79</v>
      </c>
      <c r="F1433" s="112">
        <f>SUM(F1434)</f>
        <v>79</v>
      </c>
      <c r="G1433" s="112">
        <f>SUM(G1434)</f>
        <v>0</v>
      </c>
      <c r="H1433" s="153"/>
    </row>
    <row r="1434" spans="1:8" ht="14.25" customHeight="1">
      <c r="A1434" s="286"/>
      <c r="B1434" s="6" t="s">
        <v>87</v>
      </c>
      <c r="C1434" s="102" t="s">
        <v>867</v>
      </c>
      <c r="D1434" s="133">
        <v>85</v>
      </c>
      <c r="E1434" s="133">
        <v>79</v>
      </c>
      <c r="F1434" s="133">
        <v>79</v>
      </c>
      <c r="G1434" s="133"/>
      <c r="H1434" s="180">
        <v>0.5</v>
      </c>
    </row>
    <row r="1435" spans="1:8" s="3" customFormat="1" ht="14.25" customHeight="1">
      <c r="A1435" s="282">
        <v>3</v>
      </c>
      <c r="B1435" s="2" t="s">
        <v>868</v>
      </c>
      <c r="C1435" s="48"/>
      <c r="D1435" s="112">
        <f>SUM(D1436)</f>
        <v>30</v>
      </c>
      <c r="E1435" s="112">
        <f>SUM(E1436)</f>
        <v>8</v>
      </c>
      <c r="F1435" s="112">
        <f>SUM(F1436)</f>
        <v>8</v>
      </c>
      <c r="G1435" s="112">
        <f>SUM(G1436)</f>
        <v>0</v>
      </c>
      <c r="H1435" s="153"/>
    </row>
    <row r="1436" spans="1:8" ht="14.25" customHeight="1">
      <c r="A1436" s="286"/>
      <c r="B1436" s="6" t="s">
        <v>87</v>
      </c>
      <c r="C1436" s="102" t="s">
        <v>623</v>
      </c>
      <c r="D1436" s="133">
        <v>30</v>
      </c>
      <c r="E1436" s="133">
        <v>8</v>
      </c>
      <c r="F1436" s="133">
        <v>8</v>
      </c>
      <c r="G1436" s="133"/>
      <c r="H1436" s="180">
        <v>0.15</v>
      </c>
    </row>
    <row r="1437" spans="1:8" ht="14.25" customHeight="1">
      <c r="A1437" s="282">
        <v>4</v>
      </c>
      <c r="B1437" s="2" t="s">
        <v>320</v>
      </c>
      <c r="C1437" s="48"/>
      <c r="D1437" s="112">
        <f>SUM(D1438:D1438)</f>
        <v>80</v>
      </c>
      <c r="E1437" s="112">
        <f>SUM(E1438:E1438)</f>
        <v>34</v>
      </c>
      <c r="F1437" s="112">
        <f>SUM(F1438:F1438)</f>
        <v>34</v>
      </c>
      <c r="G1437" s="112">
        <f>SUM(G1438:G1438)</f>
        <v>0</v>
      </c>
      <c r="H1437" s="154"/>
    </row>
    <row r="1438" spans="1:8" ht="14.25" customHeight="1">
      <c r="A1438" s="283"/>
      <c r="B1438" s="6" t="s">
        <v>87</v>
      </c>
      <c r="C1438" s="102" t="s">
        <v>867</v>
      </c>
      <c r="D1438" s="133">
        <v>80</v>
      </c>
      <c r="E1438" s="133">
        <v>34</v>
      </c>
      <c r="F1438" s="133">
        <v>34</v>
      </c>
      <c r="G1438" s="133"/>
      <c r="H1438" s="180">
        <v>0.5</v>
      </c>
    </row>
    <row r="1439" spans="1:8" ht="14.25" customHeight="1">
      <c r="A1439" s="282">
        <v>5</v>
      </c>
      <c r="B1439" s="2" t="s">
        <v>254</v>
      </c>
      <c r="C1439" s="38"/>
      <c r="D1439" s="112">
        <f>SUM(D1440)</f>
        <v>30</v>
      </c>
      <c r="E1439" s="112">
        <f>SUM(E1440)</f>
        <v>3</v>
      </c>
      <c r="F1439" s="112">
        <f>SUM(F1440)</f>
        <v>3</v>
      </c>
      <c r="G1439" s="112">
        <f>SUM(G1440)</f>
        <v>0</v>
      </c>
      <c r="H1439" s="154"/>
    </row>
    <row r="1440" spans="1:8" ht="14.25" customHeight="1" thickBot="1">
      <c r="A1440" s="292"/>
      <c r="B1440" s="5" t="s">
        <v>187</v>
      </c>
      <c r="C1440" s="229" t="s">
        <v>867</v>
      </c>
      <c r="D1440" s="200">
        <v>30</v>
      </c>
      <c r="E1440" s="200">
        <v>3</v>
      </c>
      <c r="F1440" s="200">
        <v>3</v>
      </c>
      <c r="G1440" s="200"/>
      <c r="H1440" s="203">
        <v>0.1</v>
      </c>
    </row>
    <row r="1441" spans="1:8" ht="14.25" customHeight="1" thickBot="1">
      <c r="A1441" s="344"/>
      <c r="B1441" s="345" t="s">
        <v>163</v>
      </c>
      <c r="C1441" s="364"/>
      <c r="D1441" s="347">
        <f>D1431+D1437+D1439+D1435+D1433</f>
        <v>254</v>
      </c>
      <c r="E1441" s="347">
        <f>E1431+E1437+E1439+E1435+E1433</f>
        <v>153</v>
      </c>
      <c r="F1441" s="347">
        <f>F1431+F1437+F1439+F1435+F1433</f>
        <v>153</v>
      </c>
      <c r="G1441" s="347">
        <f>G1431+G1437+G1439+G1435+G1433</f>
        <v>0</v>
      </c>
      <c r="H1441" s="365"/>
    </row>
    <row r="1442" spans="1:8" ht="14.25" customHeight="1">
      <c r="A1442" s="298"/>
      <c r="B1442" s="62" t="s">
        <v>6</v>
      </c>
      <c r="C1442" s="69"/>
      <c r="D1442" s="139"/>
      <c r="E1442" s="139"/>
      <c r="F1442" s="139"/>
      <c r="G1442" s="139"/>
      <c r="H1442" s="183"/>
    </row>
    <row r="1443" spans="1:8" s="3" customFormat="1" ht="14.25" customHeight="1">
      <c r="A1443" s="282">
        <v>1</v>
      </c>
      <c r="B1443" s="2" t="s">
        <v>175</v>
      </c>
      <c r="C1443" s="48"/>
      <c r="D1443" s="112">
        <f>SUM(D1444)</f>
        <v>258</v>
      </c>
      <c r="E1443" s="112">
        <f>SUM(E1444)</f>
        <v>152</v>
      </c>
      <c r="F1443" s="112">
        <f>SUM(F1444)</f>
        <v>0</v>
      </c>
      <c r="G1443" s="112">
        <f>SUM(G1444)</f>
        <v>152</v>
      </c>
      <c r="H1443" s="153"/>
    </row>
    <row r="1444" spans="1:8" ht="14.25" customHeight="1">
      <c r="A1444" s="283"/>
      <c r="B1444" s="6" t="s">
        <v>196</v>
      </c>
      <c r="C1444" s="102" t="s">
        <v>658</v>
      </c>
      <c r="D1444" s="133">
        <v>258</v>
      </c>
      <c r="E1444" s="133">
        <v>152</v>
      </c>
      <c r="F1444" s="133">
        <v>0</v>
      </c>
      <c r="G1444" s="133">
        <v>152</v>
      </c>
      <c r="H1444" s="180">
        <v>0.65</v>
      </c>
    </row>
    <row r="1445" spans="1:8" s="3" customFormat="1" ht="14.25" customHeight="1">
      <c r="A1445" s="282">
        <v>2</v>
      </c>
      <c r="B1445" s="2" t="s">
        <v>869</v>
      </c>
      <c r="C1445" s="48"/>
      <c r="D1445" s="112">
        <f>SUM(D1446)</f>
        <v>22</v>
      </c>
      <c r="E1445" s="112">
        <f>SUM(E1446)</f>
        <v>19</v>
      </c>
      <c r="F1445" s="112">
        <f>SUM(F1446)</f>
        <v>19</v>
      </c>
      <c r="G1445" s="112">
        <f>SUM(G1446)</f>
        <v>0</v>
      </c>
      <c r="H1445" s="153"/>
    </row>
    <row r="1446" spans="1:8" ht="14.25" customHeight="1">
      <c r="A1446" s="283"/>
      <c r="B1446" s="6" t="s">
        <v>87</v>
      </c>
      <c r="C1446" s="102" t="s">
        <v>623</v>
      </c>
      <c r="D1446" s="133">
        <v>22</v>
      </c>
      <c r="E1446" s="133">
        <v>19</v>
      </c>
      <c r="F1446" s="133">
        <v>19</v>
      </c>
      <c r="G1446" s="133"/>
      <c r="H1446" s="180">
        <v>0.1</v>
      </c>
    </row>
    <row r="1447" spans="1:8" ht="14.25" customHeight="1">
      <c r="A1447" s="282">
        <v>3</v>
      </c>
      <c r="B1447" s="2" t="s">
        <v>78</v>
      </c>
      <c r="C1447" s="38"/>
      <c r="D1447" s="112">
        <f>SUM(D1448:D1449)</f>
        <v>90</v>
      </c>
      <c r="E1447" s="112">
        <f>SUM(E1448:E1449)</f>
        <v>41</v>
      </c>
      <c r="F1447" s="112">
        <f>SUM(F1448:F1449)</f>
        <v>41</v>
      </c>
      <c r="G1447" s="112">
        <f>SUM(G1448:G1449)</f>
        <v>0</v>
      </c>
      <c r="H1447" s="154"/>
    </row>
    <row r="1448" spans="1:8" ht="14.25" customHeight="1">
      <c r="A1448" s="288"/>
      <c r="B1448" s="53" t="s">
        <v>87</v>
      </c>
      <c r="C1448" s="21" t="s">
        <v>867</v>
      </c>
      <c r="D1448" s="135">
        <v>20</v>
      </c>
      <c r="E1448" s="135">
        <v>13</v>
      </c>
      <c r="F1448" s="135">
        <v>13</v>
      </c>
      <c r="G1448" s="135"/>
      <c r="H1448" s="181">
        <v>0.2</v>
      </c>
    </row>
    <row r="1449" spans="1:8" ht="14.25" customHeight="1">
      <c r="A1449" s="286"/>
      <c r="B1449" s="6"/>
      <c r="C1449" s="102" t="s">
        <v>623</v>
      </c>
      <c r="D1449" s="133">
        <v>70</v>
      </c>
      <c r="E1449" s="133">
        <v>28</v>
      </c>
      <c r="F1449" s="133">
        <v>28</v>
      </c>
      <c r="G1449" s="133"/>
      <c r="H1449" s="180">
        <v>0.1</v>
      </c>
    </row>
    <row r="1450" spans="1:8" ht="14.25" customHeight="1">
      <c r="A1450" s="282">
        <v>4</v>
      </c>
      <c r="B1450" s="2" t="s">
        <v>155</v>
      </c>
      <c r="C1450" s="38"/>
      <c r="D1450" s="112">
        <f>SUM(D1451:D1452)</f>
        <v>80</v>
      </c>
      <c r="E1450" s="112">
        <f>SUM(E1451:E1452)</f>
        <v>76</v>
      </c>
      <c r="F1450" s="112">
        <f>SUM(F1451:F1452)</f>
        <v>76</v>
      </c>
      <c r="G1450" s="112">
        <f>SUM(G1451:G1452)</f>
        <v>0</v>
      </c>
      <c r="H1450" s="154"/>
    </row>
    <row r="1451" spans="1:8" ht="14.25" customHeight="1">
      <c r="A1451" s="290"/>
      <c r="B1451" s="10" t="s">
        <v>141</v>
      </c>
      <c r="C1451" s="221" t="s">
        <v>450</v>
      </c>
      <c r="D1451" s="114">
        <v>60</v>
      </c>
      <c r="E1451" s="114">
        <v>60</v>
      </c>
      <c r="F1451" s="114">
        <v>60</v>
      </c>
      <c r="G1451" s="114"/>
      <c r="H1451" s="157" t="s">
        <v>444</v>
      </c>
    </row>
    <row r="1452" spans="1:8" ht="14.25" customHeight="1">
      <c r="A1452" s="286"/>
      <c r="B1452" s="6" t="s">
        <v>87</v>
      </c>
      <c r="C1452" s="102" t="s">
        <v>867</v>
      </c>
      <c r="D1452" s="133">
        <v>20</v>
      </c>
      <c r="E1452" s="133">
        <v>16</v>
      </c>
      <c r="F1452" s="133">
        <v>16</v>
      </c>
      <c r="G1452" s="133"/>
      <c r="H1452" s="180">
        <v>0.2</v>
      </c>
    </row>
    <row r="1453" spans="1:8" ht="14.25" customHeight="1">
      <c r="A1453" s="282">
        <v>5</v>
      </c>
      <c r="B1453" s="2" t="s">
        <v>255</v>
      </c>
      <c r="C1453" s="48"/>
      <c r="D1453" s="112">
        <f>SUM(D1454:D1454)</f>
        <v>315</v>
      </c>
      <c r="E1453" s="112">
        <f>SUM(E1454:E1454)</f>
        <v>163</v>
      </c>
      <c r="F1453" s="112">
        <f>SUM(F1454:F1454)</f>
        <v>163</v>
      </c>
      <c r="G1453" s="112">
        <f>SUM(G1454:G1454)</f>
        <v>0</v>
      </c>
      <c r="H1453" s="154"/>
    </row>
    <row r="1454" spans="1:8" ht="14.25" customHeight="1">
      <c r="A1454" s="286"/>
      <c r="B1454" s="6" t="s">
        <v>187</v>
      </c>
      <c r="C1454" s="102" t="s">
        <v>772</v>
      </c>
      <c r="D1454" s="133">
        <v>315</v>
      </c>
      <c r="E1454" s="133">
        <v>163</v>
      </c>
      <c r="F1454" s="133">
        <v>163</v>
      </c>
      <c r="G1454" s="133">
        <v>0</v>
      </c>
      <c r="H1454" s="180">
        <v>1.6</v>
      </c>
    </row>
    <row r="1455" spans="1:8" ht="14.25" customHeight="1">
      <c r="A1455" s="282">
        <v>6</v>
      </c>
      <c r="B1455" s="2" t="s">
        <v>201</v>
      </c>
      <c r="C1455" s="260"/>
      <c r="D1455" s="119">
        <f>SUM(D1456:D1459)</f>
        <v>252</v>
      </c>
      <c r="E1455" s="119">
        <f>SUM(E1456:E1459)</f>
        <v>151</v>
      </c>
      <c r="F1455" s="119">
        <f>SUM(F1456:F1459)</f>
        <v>151</v>
      </c>
      <c r="G1455" s="119">
        <f>SUM(G1456:G1459)</f>
        <v>0</v>
      </c>
      <c r="H1455" s="165"/>
    </row>
    <row r="1456" spans="1:8" ht="14.25" customHeight="1">
      <c r="A1456" s="285"/>
      <c r="B1456" s="5" t="s">
        <v>196</v>
      </c>
      <c r="C1456" s="63" t="s">
        <v>659</v>
      </c>
      <c r="D1456" s="136">
        <v>30</v>
      </c>
      <c r="E1456" s="136">
        <v>19</v>
      </c>
      <c r="F1456" s="136">
        <v>19</v>
      </c>
      <c r="G1456" s="136">
        <v>0</v>
      </c>
      <c r="H1456" s="184">
        <v>0.2</v>
      </c>
    </row>
    <row r="1457" spans="1:8" ht="14.25" customHeight="1">
      <c r="A1457" s="285"/>
      <c r="B1457" s="5"/>
      <c r="C1457" s="63" t="s">
        <v>656</v>
      </c>
      <c r="D1457" s="136">
        <v>50</v>
      </c>
      <c r="E1457" s="136">
        <v>19</v>
      </c>
      <c r="F1457" s="136">
        <v>19</v>
      </c>
      <c r="G1457" s="136">
        <v>0</v>
      </c>
      <c r="H1457" s="184">
        <v>0.3</v>
      </c>
    </row>
    <row r="1458" spans="1:8" ht="14.25" customHeight="1">
      <c r="A1458" s="285"/>
      <c r="B1458" s="5"/>
      <c r="C1458" s="63" t="s">
        <v>660</v>
      </c>
      <c r="D1458" s="136">
        <v>82</v>
      </c>
      <c r="E1458" s="136">
        <v>36</v>
      </c>
      <c r="F1458" s="136">
        <v>36</v>
      </c>
      <c r="G1458" s="136">
        <v>0</v>
      </c>
      <c r="H1458" s="184">
        <v>0.5</v>
      </c>
    </row>
    <row r="1459" spans="1:8" ht="14.25" customHeight="1">
      <c r="A1459" s="285"/>
      <c r="B1459" s="5"/>
      <c r="C1459" s="63" t="s">
        <v>661</v>
      </c>
      <c r="D1459" s="136">
        <v>90</v>
      </c>
      <c r="E1459" s="136">
        <v>77</v>
      </c>
      <c r="F1459" s="136">
        <v>77</v>
      </c>
      <c r="G1459" s="136">
        <v>0</v>
      </c>
      <c r="H1459" s="184">
        <v>0.5</v>
      </c>
    </row>
    <row r="1460" spans="1:8" ht="14.25" customHeight="1">
      <c r="A1460" s="282">
        <v>7</v>
      </c>
      <c r="B1460" s="2" t="s">
        <v>308</v>
      </c>
      <c r="C1460" s="38"/>
      <c r="D1460" s="112">
        <f>SUM(D1461)</f>
        <v>13</v>
      </c>
      <c r="E1460" s="112">
        <f>SUM(E1461)</f>
        <v>10</v>
      </c>
      <c r="F1460" s="112">
        <f>SUM(F1461)</f>
        <v>10</v>
      </c>
      <c r="G1460" s="112">
        <f>SUM(G1461)</f>
        <v>0</v>
      </c>
      <c r="H1460" s="154"/>
    </row>
    <row r="1461" spans="1:8" ht="14.25" customHeight="1">
      <c r="A1461" s="286"/>
      <c r="B1461" s="6" t="s">
        <v>87</v>
      </c>
      <c r="C1461" s="102" t="s">
        <v>659</v>
      </c>
      <c r="D1461" s="133">
        <v>13</v>
      </c>
      <c r="E1461" s="133">
        <v>10</v>
      </c>
      <c r="F1461" s="133">
        <v>10</v>
      </c>
      <c r="G1461" s="133"/>
      <c r="H1461" s="180">
        <v>0.7</v>
      </c>
    </row>
    <row r="1462" spans="1:8" ht="14.25" customHeight="1">
      <c r="A1462" s="295">
        <v>8</v>
      </c>
      <c r="B1462" s="14" t="s">
        <v>240</v>
      </c>
      <c r="C1462" s="21"/>
      <c r="D1462" s="137">
        <f>SUM(D1463:D1465)</f>
        <v>240</v>
      </c>
      <c r="E1462" s="137">
        <f>SUM(E1463:E1465)</f>
        <v>156</v>
      </c>
      <c r="F1462" s="137">
        <f>SUM(F1463:F1465)</f>
        <v>156</v>
      </c>
      <c r="G1462" s="137">
        <f>SUM(G1463:G1465)</f>
        <v>0</v>
      </c>
      <c r="H1462" s="181"/>
    </row>
    <row r="1463" spans="1:8" ht="14.25" customHeight="1">
      <c r="A1463" s="296"/>
      <c r="B1463" s="10" t="s">
        <v>141</v>
      </c>
      <c r="C1463" s="221" t="s">
        <v>447</v>
      </c>
      <c r="D1463" s="114">
        <v>50</v>
      </c>
      <c r="E1463" s="114">
        <v>10</v>
      </c>
      <c r="F1463" s="114">
        <v>10</v>
      </c>
      <c r="G1463" s="114"/>
      <c r="H1463" s="157" t="s">
        <v>446</v>
      </c>
    </row>
    <row r="1464" spans="1:8" ht="14.25" customHeight="1">
      <c r="A1464" s="296"/>
      <c r="B1464" s="10" t="s">
        <v>87</v>
      </c>
      <c r="C1464" s="221" t="s">
        <v>867</v>
      </c>
      <c r="D1464" s="114">
        <v>60</v>
      </c>
      <c r="E1464" s="114">
        <v>21</v>
      </c>
      <c r="F1464" s="114">
        <v>21</v>
      </c>
      <c r="G1464" s="114"/>
      <c r="H1464" s="157">
        <v>0.2</v>
      </c>
    </row>
    <row r="1465" spans="1:8" ht="14.25" customHeight="1">
      <c r="A1465" s="283"/>
      <c r="B1465" s="6" t="s">
        <v>196</v>
      </c>
      <c r="C1465" s="102" t="s">
        <v>659</v>
      </c>
      <c r="D1465" s="133">
        <v>130</v>
      </c>
      <c r="E1465" s="133">
        <v>125</v>
      </c>
      <c r="F1465" s="133">
        <v>125</v>
      </c>
      <c r="G1465" s="133">
        <v>0</v>
      </c>
      <c r="H1465" s="180">
        <v>0.6</v>
      </c>
    </row>
    <row r="1466" spans="1:8" ht="14.25" customHeight="1">
      <c r="A1466" s="282">
        <v>9</v>
      </c>
      <c r="B1466" s="2" t="s">
        <v>364</v>
      </c>
      <c r="C1466" s="38"/>
      <c r="D1466" s="112">
        <f>SUM(D1467:D1467)</f>
        <v>66</v>
      </c>
      <c r="E1466" s="112">
        <f>SUM(E1467:E1467)</f>
        <v>31</v>
      </c>
      <c r="F1466" s="112">
        <f>SUM(F1467:F1467)</f>
        <v>31</v>
      </c>
      <c r="G1466" s="112">
        <f>SUM(G1467:G1467)</f>
        <v>0</v>
      </c>
      <c r="H1466" s="154"/>
    </row>
    <row r="1467" spans="1:8" ht="14.25" customHeight="1">
      <c r="A1467" s="288"/>
      <c r="B1467" s="53" t="s">
        <v>196</v>
      </c>
      <c r="C1467" s="21" t="s">
        <v>653</v>
      </c>
      <c r="D1467" s="135">
        <v>66</v>
      </c>
      <c r="E1467" s="135">
        <v>31</v>
      </c>
      <c r="F1467" s="135">
        <v>31</v>
      </c>
      <c r="G1467" s="135">
        <v>0</v>
      </c>
      <c r="H1467" s="181">
        <v>0.4</v>
      </c>
    </row>
    <row r="1468" spans="1:8" ht="14.25" customHeight="1">
      <c r="A1468" s="282">
        <v>10</v>
      </c>
      <c r="B1468" s="2" t="s">
        <v>202</v>
      </c>
      <c r="C1468" s="260"/>
      <c r="D1468" s="119">
        <f>SUM(D1469:D1471)</f>
        <v>99</v>
      </c>
      <c r="E1468" s="119">
        <f>SUM(E1469:E1471)</f>
        <v>40</v>
      </c>
      <c r="F1468" s="119">
        <f>SUM(F1469:F1471)</f>
        <v>40</v>
      </c>
      <c r="G1468" s="119">
        <f>SUM(G1469:G1471)</f>
        <v>0</v>
      </c>
      <c r="H1468" s="165"/>
    </row>
    <row r="1469" spans="1:8" ht="14.25" customHeight="1">
      <c r="A1469" s="297"/>
      <c r="B1469" s="5" t="s">
        <v>196</v>
      </c>
      <c r="C1469" s="252" t="s">
        <v>653</v>
      </c>
      <c r="D1469" s="208">
        <v>9</v>
      </c>
      <c r="E1469" s="208">
        <v>7</v>
      </c>
      <c r="F1469" s="208">
        <v>7</v>
      </c>
      <c r="G1469" s="208">
        <v>0</v>
      </c>
      <c r="H1469" s="209">
        <v>0.7</v>
      </c>
    </row>
    <row r="1470" spans="1:8" ht="14.25" customHeight="1">
      <c r="A1470" s="297"/>
      <c r="B1470" s="5"/>
      <c r="C1470" s="252" t="s">
        <v>652</v>
      </c>
      <c r="D1470" s="208">
        <v>10</v>
      </c>
      <c r="E1470" s="208">
        <v>10</v>
      </c>
      <c r="F1470" s="208">
        <v>10</v>
      </c>
      <c r="G1470" s="208">
        <v>0</v>
      </c>
      <c r="H1470" s="209">
        <v>0.7</v>
      </c>
    </row>
    <row r="1471" spans="1:8" ht="14.25" customHeight="1">
      <c r="A1471" s="286"/>
      <c r="B1471" s="6"/>
      <c r="C1471" s="102" t="s">
        <v>649</v>
      </c>
      <c r="D1471" s="133">
        <v>80</v>
      </c>
      <c r="E1471" s="133">
        <v>23</v>
      </c>
      <c r="F1471" s="133">
        <v>23</v>
      </c>
      <c r="G1471" s="133">
        <v>0</v>
      </c>
      <c r="H1471" s="180">
        <v>1</v>
      </c>
    </row>
    <row r="1472" spans="1:8" ht="14.25" customHeight="1">
      <c r="A1472" s="282">
        <v>11</v>
      </c>
      <c r="B1472" s="2" t="s">
        <v>203</v>
      </c>
      <c r="C1472" s="260"/>
      <c r="D1472" s="119">
        <f>SUM(D1473)</f>
        <v>100</v>
      </c>
      <c r="E1472" s="119">
        <f>SUM(E1473)</f>
        <v>4</v>
      </c>
      <c r="F1472" s="119">
        <f>SUM(F1473)</f>
        <v>4</v>
      </c>
      <c r="G1472" s="119">
        <f>SUM(G1473)</f>
        <v>0</v>
      </c>
      <c r="H1472" s="165"/>
    </row>
    <row r="1473" spans="1:8" ht="14.25" customHeight="1">
      <c r="A1473" s="286"/>
      <c r="B1473" s="6" t="s">
        <v>196</v>
      </c>
      <c r="C1473" s="102" t="s">
        <v>656</v>
      </c>
      <c r="D1473" s="133">
        <v>100</v>
      </c>
      <c r="E1473" s="133">
        <v>4</v>
      </c>
      <c r="F1473" s="133">
        <v>4</v>
      </c>
      <c r="G1473" s="133">
        <v>0</v>
      </c>
      <c r="H1473" s="180">
        <v>0.7</v>
      </c>
    </row>
    <row r="1474" spans="1:8" ht="14.25" customHeight="1">
      <c r="A1474" s="282">
        <v>12</v>
      </c>
      <c r="B1474" s="2" t="s">
        <v>354</v>
      </c>
      <c r="C1474" s="38"/>
      <c r="D1474" s="112">
        <f>SUM(D1475:D1476)</f>
        <v>80</v>
      </c>
      <c r="E1474" s="112">
        <f>SUM(E1475:E1476)</f>
        <v>72</v>
      </c>
      <c r="F1474" s="112">
        <f>SUM(F1475:F1476)</f>
        <v>72</v>
      </c>
      <c r="G1474" s="112">
        <f>SUM(G1475:G1476)</f>
        <v>0</v>
      </c>
      <c r="H1474" s="154"/>
    </row>
    <row r="1475" spans="1:8" ht="14.25" customHeight="1">
      <c r="A1475" s="285"/>
      <c r="B1475" s="5" t="s">
        <v>141</v>
      </c>
      <c r="C1475" s="63" t="s">
        <v>482</v>
      </c>
      <c r="D1475" s="136">
        <v>40</v>
      </c>
      <c r="E1475" s="136">
        <v>32</v>
      </c>
      <c r="F1475" s="136">
        <v>32</v>
      </c>
      <c r="G1475" s="136"/>
      <c r="H1475" s="184" t="s">
        <v>448</v>
      </c>
    </row>
    <row r="1476" spans="1:8" ht="14.25" customHeight="1">
      <c r="A1476" s="285"/>
      <c r="B1476" s="5"/>
      <c r="C1476" s="63" t="s">
        <v>510</v>
      </c>
      <c r="D1476" s="136">
        <v>40</v>
      </c>
      <c r="E1476" s="136">
        <v>40</v>
      </c>
      <c r="F1476" s="136">
        <v>40</v>
      </c>
      <c r="G1476" s="136"/>
      <c r="H1476" s="184" t="s">
        <v>448</v>
      </c>
    </row>
    <row r="1477" spans="1:8" s="22" customFormat="1" ht="14.25" customHeight="1">
      <c r="A1477" s="282">
        <v>13</v>
      </c>
      <c r="B1477" s="2" t="s">
        <v>297</v>
      </c>
      <c r="C1477" s="38"/>
      <c r="D1477" s="112">
        <f>D1478</f>
        <v>150</v>
      </c>
      <c r="E1477" s="112">
        <f>E1478</f>
        <v>93</v>
      </c>
      <c r="F1477" s="112">
        <f>F1478</f>
        <v>93</v>
      </c>
      <c r="G1477" s="112">
        <f>G1478</f>
        <v>0</v>
      </c>
      <c r="H1477" s="154"/>
    </row>
    <row r="1478" spans="1:8" s="22" customFormat="1" ht="14.25" customHeight="1">
      <c r="A1478" s="286"/>
      <c r="B1478" s="6" t="s">
        <v>196</v>
      </c>
      <c r="C1478" s="102" t="s">
        <v>649</v>
      </c>
      <c r="D1478" s="133">
        <v>150</v>
      </c>
      <c r="E1478" s="133">
        <v>93</v>
      </c>
      <c r="F1478" s="133">
        <v>93</v>
      </c>
      <c r="G1478" s="133">
        <v>0</v>
      </c>
      <c r="H1478" s="180">
        <v>0.6</v>
      </c>
    </row>
    <row r="1479" spans="1:8" s="28" customFormat="1" ht="14.25" customHeight="1">
      <c r="A1479" s="282">
        <v>14</v>
      </c>
      <c r="B1479" s="2" t="s">
        <v>169</v>
      </c>
      <c r="C1479" s="48"/>
      <c r="D1479" s="112">
        <f>SUM(D1480)</f>
        <v>110</v>
      </c>
      <c r="E1479" s="112">
        <f>SUM(E1480)</f>
        <v>17</v>
      </c>
      <c r="F1479" s="112">
        <f>SUM(F1480)</f>
        <v>17</v>
      </c>
      <c r="G1479" s="112">
        <f>SUM(G1480)</f>
        <v>0</v>
      </c>
      <c r="H1479" s="153"/>
    </row>
    <row r="1480" spans="1:8" s="22" customFormat="1" ht="14.25" customHeight="1">
      <c r="A1480" s="298"/>
      <c r="B1480" s="44" t="s">
        <v>87</v>
      </c>
      <c r="C1480" s="20" t="s">
        <v>867</v>
      </c>
      <c r="D1480" s="228">
        <v>110</v>
      </c>
      <c r="E1480" s="228">
        <v>17</v>
      </c>
      <c r="F1480" s="228">
        <v>17</v>
      </c>
      <c r="G1480" s="228"/>
      <c r="H1480" s="183">
        <v>0.2</v>
      </c>
    </row>
    <row r="1481" spans="1:8" s="22" customFormat="1" ht="14.25" customHeight="1">
      <c r="A1481" s="282">
        <v>15</v>
      </c>
      <c r="B1481" s="2" t="s">
        <v>477</v>
      </c>
      <c r="C1481" s="48"/>
      <c r="D1481" s="112">
        <f>SUM(D1482)</f>
        <v>30</v>
      </c>
      <c r="E1481" s="112">
        <f>SUM(E1482)</f>
        <v>2</v>
      </c>
      <c r="F1481" s="112">
        <f>SUM(F1482)</f>
        <v>2</v>
      </c>
      <c r="G1481" s="112">
        <f>SUM(G1482)</f>
        <v>0</v>
      </c>
      <c r="H1481" s="153"/>
    </row>
    <row r="1482" spans="1:8" s="22" customFormat="1" ht="14.25" customHeight="1">
      <c r="A1482" s="298"/>
      <c r="B1482" s="44" t="s">
        <v>87</v>
      </c>
      <c r="C1482" s="20" t="s">
        <v>867</v>
      </c>
      <c r="D1482" s="228">
        <v>30</v>
      </c>
      <c r="E1482" s="228">
        <v>2</v>
      </c>
      <c r="F1482" s="228">
        <v>2</v>
      </c>
      <c r="G1482" s="228"/>
      <c r="H1482" s="183">
        <v>0.2</v>
      </c>
    </row>
    <row r="1483" spans="1:8" s="22" customFormat="1" ht="14.25" customHeight="1">
      <c r="A1483" s="282">
        <v>16</v>
      </c>
      <c r="B1483" s="2" t="s">
        <v>326</v>
      </c>
      <c r="C1483" s="38"/>
      <c r="D1483" s="112">
        <f>SUM(D1484:D1485)</f>
        <v>95</v>
      </c>
      <c r="E1483" s="112">
        <f>SUM(E1484:E1485)</f>
        <v>80</v>
      </c>
      <c r="F1483" s="112">
        <f>SUM(F1484:F1485)</f>
        <v>80</v>
      </c>
      <c r="G1483" s="112">
        <f>SUM(G1484:G1485)</f>
        <v>0</v>
      </c>
      <c r="H1483" s="154"/>
    </row>
    <row r="1484" spans="1:8" s="22" customFormat="1" ht="14.25" customHeight="1">
      <c r="A1484" s="288"/>
      <c r="B1484" s="53" t="s">
        <v>196</v>
      </c>
      <c r="C1484" s="21" t="s">
        <v>662</v>
      </c>
      <c r="D1484" s="135">
        <v>40</v>
      </c>
      <c r="E1484" s="135">
        <v>25</v>
      </c>
      <c r="F1484" s="135">
        <v>25</v>
      </c>
      <c r="G1484" s="135">
        <v>0</v>
      </c>
      <c r="H1484" s="181">
        <v>0.1</v>
      </c>
    </row>
    <row r="1485" spans="1:8" s="22" customFormat="1" ht="14.25" customHeight="1">
      <c r="A1485" s="286"/>
      <c r="B1485" s="6"/>
      <c r="C1485" s="102" t="s">
        <v>470</v>
      </c>
      <c r="D1485" s="133">
        <v>55</v>
      </c>
      <c r="E1485" s="133">
        <v>55</v>
      </c>
      <c r="F1485" s="133">
        <v>55</v>
      </c>
      <c r="G1485" s="133">
        <v>0</v>
      </c>
      <c r="H1485" s="180">
        <v>0.3</v>
      </c>
    </row>
    <row r="1486" spans="1:8" ht="14.25" customHeight="1">
      <c r="A1486" s="282">
        <v>17</v>
      </c>
      <c r="B1486" s="2" t="s">
        <v>76</v>
      </c>
      <c r="C1486" s="260"/>
      <c r="D1486" s="119">
        <f>SUM(D1487:D1489)</f>
        <v>313</v>
      </c>
      <c r="E1486" s="119">
        <f>SUM(E1487:E1489)</f>
        <v>233</v>
      </c>
      <c r="F1486" s="119">
        <f>SUM(F1487:F1489)</f>
        <v>233</v>
      </c>
      <c r="G1486" s="119">
        <f>SUM(G1487:G1489)</f>
        <v>0</v>
      </c>
      <c r="H1486" s="165"/>
    </row>
    <row r="1487" spans="1:8" ht="14.25" customHeight="1">
      <c r="A1487" s="285"/>
      <c r="B1487" s="5" t="s">
        <v>196</v>
      </c>
      <c r="C1487" s="63" t="s">
        <v>653</v>
      </c>
      <c r="D1487" s="136">
        <v>30</v>
      </c>
      <c r="E1487" s="136">
        <v>30</v>
      </c>
      <c r="F1487" s="136">
        <v>30</v>
      </c>
      <c r="G1487" s="136">
        <v>0</v>
      </c>
      <c r="H1487" s="184">
        <v>0.4</v>
      </c>
    </row>
    <row r="1488" spans="1:8" ht="14.25" customHeight="1">
      <c r="A1488" s="290"/>
      <c r="B1488" s="10"/>
      <c r="C1488" s="221" t="s">
        <v>652</v>
      </c>
      <c r="D1488" s="114">
        <v>233</v>
      </c>
      <c r="E1488" s="114">
        <v>170</v>
      </c>
      <c r="F1488" s="114">
        <v>170</v>
      </c>
      <c r="G1488" s="114">
        <v>0</v>
      </c>
      <c r="H1488" s="157">
        <v>0.6</v>
      </c>
    </row>
    <row r="1489" spans="1:8" ht="14.25" customHeight="1">
      <c r="A1489" s="290"/>
      <c r="B1489" s="10"/>
      <c r="C1489" s="221" t="s">
        <v>659</v>
      </c>
      <c r="D1489" s="114">
        <v>50</v>
      </c>
      <c r="E1489" s="114">
        <v>33</v>
      </c>
      <c r="F1489" s="114">
        <v>33</v>
      </c>
      <c r="G1489" s="114">
        <v>0</v>
      </c>
      <c r="H1489" s="157">
        <v>0.2</v>
      </c>
    </row>
    <row r="1490" spans="1:8" ht="14.25" customHeight="1">
      <c r="A1490" s="282">
        <v>18</v>
      </c>
      <c r="B1490" s="2" t="s">
        <v>323</v>
      </c>
      <c r="C1490" s="38"/>
      <c r="D1490" s="112">
        <f>SUM(D1491:D1491)</f>
        <v>550</v>
      </c>
      <c r="E1490" s="112">
        <f>SUM(E1491:E1491)</f>
        <v>370</v>
      </c>
      <c r="F1490" s="112">
        <f>SUM(F1491:F1491)</f>
        <v>370</v>
      </c>
      <c r="G1490" s="112">
        <f>SUM(G1491:G1491)</f>
        <v>0</v>
      </c>
      <c r="H1490" s="154"/>
    </row>
    <row r="1491" spans="1:8" ht="14.25" customHeight="1">
      <c r="A1491" s="295"/>
      <c r="B1491" s="53" t="s">
        <v>87</v>
      </c>
      <c r="C1491" s="21" t="s">
        <v>845</v>
      </c>
      <c r="D1491" s="135">
        <v>550</v>
      </c>
      <c r="E1491" s="135">
        <v>370</v>
      </c>
      <c r="F1491" s="135">
        <v>370</v>
      </c>
      <c r="G1491" s="135"/>
      <c r="H1491" s="181">
        <v>0.7</v>
      </c>
    </row>
    <row r="1492" spans="1:8" ht="14.25" customHeight="1">
      <c r="A1492" s="282">
        <v>19</v>
      </c>
      <c r="B1492" s="2" t="s">
        <v>299</v>
      </c>
      <c r="C1492" s="38"/>
      <c r="D1492" s="112">
        <f>SUM(D1493:D1495)</f>
        <v>450</v>
      </c>
      <c r="E1492" s="112">
        <f>SUM(E1493:E1495)</f>
        <v>400</v>
      </c>
      <c r="F1492" s="112">
        <f>SUM(F1493:F1495)</f>
        <v>400</v>
      </c>
      <c r="G1492" s="112">
        <f>SUM(G1493:G1495)</f>
        <v>0</v>
      </c>
      <c r="H1492" s="154"/>
    </row>
    <row r="1493" spans="1:8" ht="14.25" customHeight="1">
      <c r="A1493" s="297"/>
      <c r="B1493" s="5" t="s">
        <v>196</v>
      </c>
      <c r="C1493" s="63" t="s">
        <v>663</v>
      </c>
      <c r="D1493" s="136">
        <v>150</v>
      </c>
      <c r="E1493" s="136">
        <v>100</v>
      </c>
      <c r="F1493" s="136">
        <v>100</v>
      </c>
      <c r="G1493" s="136">
        <v>0</v>
      </c>
      <c r="H1493" s="184">
        <v>0.3</v>
      </c>
    </row>
    <row r="1494" spans="1:8" ht="14.25" customHeight="1">
      <c r="A1494" s="297"/>
      <c r="B1494" s="5"/>
      <c r="C1494" s="63" t="s">
        <v>649</v>
      </c>
      <c r="D1494" s="136">
        <v>200</v>
      </c>
      <c r="E1494" s="136">
        <v>200</v>
      </c>
      <c r="F1494" s="136">
        <v>200</v>
      </c>
      <c r="G1494" s="136">
        <v>0</v>
      </c>
      <c r="H1494" s="184">
        <v>0.15</v>
      </c>
    </row>
    <row r="1495" spans="1:8" ht="14.25" customHeight="1">
      <c r="A1495" s="286"/>
      <c r="B1495" s="6"/>
      <c r="C1495" s="102" t="s">
        <v>664</v>
      </c>
      <c r="D1495" s="133">
        <v>100</v>
      </c>
      <c r="E1495" s="133">
        <v>100</v>
      </c>
      <c r="F1495" s="133">
        <v>100</v>
      </c>
      <c r="G1495" s="133">
        <v>0</v>
      </c>
      <c r="H1495" s="180">
        <v>0.5</v>
      </c>
    </row>
    <row r="1496" spans="1:8" ht="14.25" customHeight="1">
      <c r="A1496" s="282">
        <v>20</v>
      </c>
      <c r="B1496" s="2" t="s">
        <v>156</v>
      </c>
      <c r="C1496" s="38"/>
      <c r="D1496" s="112">
        <f>SUM(D1497:D1498)</f>
        <v>370</v>
      </c>
      <c r="E1496" s="112">
        <f>SUM(E1497:E1498)</f>
        <v>173</v>
      </c>
      <c r="F1496" s="112">
        <f>SUM(F1497:F1498)</f>
        <v>173</v>
      </c>
      <c r="G1496" s="112">
        <f>SUM(G1497:G1498)</f>
        <v>0</v>
      </c>
      <c r="H1496" s="154"/>
    </row>
    <row r="1497" spans="1:8" ht="14.25" customHeight="1">
      <c r="A1497" s="285"/>
      <c r="B1497" s="33" t="s">
        <v>196</v>
      </c>
      <c r="C1497" s="63" t="s">
        <v>652</v>
      </c>
      <c r="D1497" s="136">
        <v>140</v>
      </c>
      <c r="E1497" s="136">
        <v>111</v>
      </c>
      <c r="F1497" s="136">
        <v>111</v>
      </c>
      <c r="G1497" s="136">
        <v>0</v>
      </c>
      <c r="H1497" s="184">
        <v>0.65</v>
      </c>
    </row>
    <row r="1498" spans="1:8" ht="14.25" customHeight="1">
      <c r="A1498" s="290"/>
      <c r="B1498" s="32"/>
      <c r="C1498" s="221" t="s">
        <v>649</v>
      </c>
      <c r="D1498" s="114">
        <v>230</v>
      </c>
      <c r="E1498" s="114">
        <v>62</v>
      </c>
      <c r="F1498" s="114">
        <v>62</v>
      </c>
      <c r="G1498" s="114">
        <v>0</v>
      </c>
      <c r="H1498" s="157">
        <v>0.7</v>
      </c>
    </row>
    <row r="1499" spans="1:8" ht="14.25" customHeight="1">
      <c r="A1499" s="282">
        <v>21</v>
      </c>
      <c r="B1499" s="2" t="s">
        <v>204</v>
      </c>
      <c r="C1499" s="260"/>
      <c r="D1499" s="119">
        <f>SUM(D1500:D1503)</f>
        <v>205</v>
      </c>
      <c r="E1499" s="119">
        <f>SUM(E1500:E1503)</f>
        <v>159</v>
      </c>
      <c r="F1499" s="119">
        <f>SUM(F1500:F1503)</f>
        <v>159</v>
      </c>
      <c r="G1499" s="119">
        <f>SUM(G1500:G1503)</f>
        <v>0</v>
      </c>
      <c r="H1499" s="165"/>
    </row>
    <row r="1500" spans="1:8" ht="14.25" customHeight="1">
      <c r="A1500" s="297"/>
      <c r="B1500" s="5" t="s">
        <v>196</v>
      </c>
      <c r="C1500" s="252" t="s">
        <v>470</v>
      </c>
      <c r="D1500" s="208">
        <v>100</v>
      </c>
      <c r="E1500" s="208">
        <v>97</v>
      </c>
      <c r="F1500" s="208">
        <v>97</v>
      </c>
      <c r="G1500" s="208">
        <v>0</v>
      </c>
      <c r="H1500" s="184">
        <v>0.4</v>
      </c>
    </row>
    <row r="1501" spans="1:8" ht="14.25" customHeight="1">
      <c r="A1501" s="297"/>
      <c r="B1501" s="5"/>
      <c r="C1501" s="252" t="s">
        <v>653</v>
      </c>
      <c r="D1501" s="208">
        <v>30</v>
      </c>
      <c r="E1501" s="208">
        <v>10</v>
      </c>
      <c r="F1501" s="208">
        <v>10</v>
      </c>
      <c r="G1501" s="208">
        <v>0</v>
      </c>
      <c r="H1501" s="184">
        <v>0.3</v>
      </c>
    </row>
    <row r="1502" spans="1:8" ht="14.25" customHeight="1">
      <c r="A1502" s="285"/>
      <c r="B1502" s="8"/>
      <c r="C1502" s="252" t="s">
        <v>663</v>
      </c>
      <c r="D1502" s="208">
        <v>30</v>
      </c>
      <c r="E1502" s="208">
        <v>27</v>
      </c>
      <c r="F1502" s="208">
        <v>27</v>
      </c>
      <c r="G1502" s="208">
        <v>0</v>
      </c>
      <c r="H1502" s="184">
        <v>0.4</v>
      </c>
    </row>
    <row r="1503" spans="1:8" ht="14.25" customHeight="1">
      <c r="A1503" s="286"/>
      <c r="B1503" s="6"/>
      <c r="C1503" s="102" t="s">
        <v>661</v>
      </c>
      <c r="D1503" s="133">
        <v>45</v>
      </c>
      <c r="E1503" s="133">
        <v>25</v>
      </c>
      <c r="F1503" s="133">
        <v>25</v>
      </c>
      <c r="G1503" s="133">
        <v>0</v>
      </c>
      <c r="H1503" s="180">
        <v>0.3</v>
      </c>
    </row>
    <row r="1504" spans="1:8" ht="14.25" customHeight="1">
      <c r="A1504" s="282">
        <v>22</v>
      </c>
      <c r="B1504" s="2" t="s">
        <v>177</v>
      </c>
      <c r="C1504" s="38"/>
      <c r="D1504" s="112">
        <f>SUM(D1505)</f>
        <v>131</v>
      </c>
      <c r="E1504" s="112">
        <f>SUM(E1505)</f>
        <v>81</v>
      </c>
      <c r="F1504" s="112">
        <f>SUM(F1505)</f>
        <v>81</v>
      </c>
      <c r="G1504" s="112">
        <f>SUM(G1505)</f>
        <v>0</v>
      </c>
      <c r="H1504" s="154"/>
    </row>
    <row r="1505" spans="1:8" ht="14.25" customHeight="1">
      <c r="A1505" s="286"/>
      <c r="B1505" s="6" t="s">
        <v>187</v>
      </c>
      <c r="C1505" s="102" t="s">
        <v>772</v>
      </c>
      <c r="D1505" s="133">
        <v>131</v>
      </c>
      <c r="E1505" s="133">
        <v>81</v>
      </c>
      <c r="F1505" s="133">
        <v>81</v>
      </c>
      <c r="G1505" s="133">
        <v>0</v>
      </c>
      <c r="H1505" s="180">
        <v>1</v>
      </c>
    </row>
    <row r="1506" spans="1:8" s="3" customFormat="1" ht="14.25" customHeight="1">
      <c r="A1506" s="282">
        <v>23</v>
      </c>
      <c r="B1506" s="2" t="s">
        <v>79</v>
      </c>
      <c r="C1506" s="48"/>
      <c r="D1506" s="112">
        <f>SUM(D1507)</f>
        <v>85</v>
      </c>
      <c r="E1506" s="112">
        <f>SUM(E1507)</f>
        <v>44</v>
      </c>
      <c r="F1506" s="112">
        <f>SUM(F1507)</f>
        <v>44</v>
      </c>
      <c r="G1506" s="112">
        <f>SUM(G1507)</f>
        <v>0</v>
      </c>
      <c r="H1506" s="153"/>
    </row>
    <row r="1507" spans="1:8" ht="14.25" customHeight="1">
      <c r="A1507" s="286"/>
      <c r="B1507" s="6" t="s">
        <v>141</v>
      </c>
      <c r="C1507" s="102" t="s">
        <v>470</v>
      </c>
      <c r="D1507" s="133">
        <v>85</v>
      </c>
      <c r="E1507" s="133">
        <v>44</v>
      </c>
      <c r="F1507" s="133">
        <v>44</v>
      </c>
      <c r="G1507" s="133"/>
      <c r="H1507" s="180" t="s">
        <v>449</v>
      </c>
    </row>
    <row r="1508" spans="1:8" ht="14.25" customHeight="1">
      <c r="A1508" s="282">
        <v>24</v>
      </c>
      <c r="B1508" s="2" t="s">
        <v>152</v>
      </c>
      <c r="C1508" s="38"/>
      <c r="D1508" s="112">
        <f>SUM(D1509:D1512)</f>
        <v>448</v>
      </c>
      <c r="E1508" s="112">
        <f>SUM(E1509:E1512)</f>
        <v>250</v>
      </c>
      <c r="F1508" s="112">
        <f>SUM(F1509:F1512)</f>
        <v>250</v>
      </c>
      <c r="G1508" s="112">
        <f>SUM(G1509:G1512)</f>
        <v>0</v>
      </c>
      <c r="H1508" s="154"/>
    </row>
    <row r="1509" spans="1:8" ht="14.25" customHeight="1">
      <c r="A1509" s="285"/>
      <c r="B1509" s="33" t="s">
        <v>196</v>
      </c>
      <c r="C1509" s="63" t="s">
        <v>653</v>
      </c>
      <c r="D1509" s="136">
        <v>155</v>
      </c>
      <c r="E1509" s="136">
        <v>92</v>
      </c>
      <c r="F1509" s="136">
        <v>92</v>
      </c>
      <c r="G1509" s="136">
        <v>0</v>
      </c>
      <c r="H1509" s="184">
        <v>0.35</v>
      </c>
    </row>
    <row r="1510" spans="1:8" ht="14.25" customHeight="1">
      <c r="A1510" s="287"/>
      <c r="B1510" s="18"/>
      <c r="C1510" s="42" t="s">
        <v>665</v>
      </c>
      <c r="D1510" s="132">
        <v>56</v>
      </c>
      <c r="E1510" s="132">
        <v>35</v>
      </c>
      <c r="F1510" s="132">
        <v>35</v>
      </c>
      <c r="G1510" s="132">
        <v>0</v>
      </c>
      <c r="H1510" s="172">
        <v>0.85</v>
      </c>
    </row>
    <row r="1511" spans="1:8" ht="14.25" customHeight="1">
      <c r="A1511" s="287"/>
      <c r="B1511" s="18"/>
      <c r="C1511" s="42" t="s">
        <v>653</v>
      </c>
      <c r="D1511" s="132">
        <v>57</v>
      </c>
      <c r="E1511" s="132">
        <v>37</v>
      </c>
      <c r="F1511" s="132">
        <v>37</v>
      </c>
      <c r="G1511" s="132">
        <v>0</v>
      </c>
      <c r="H1511" s="172">
        <v>0.3</v>
      </c>
    </row>
    <row r="1512" spans="1:8" ht="14.25" customHeight="1">
      <c r="A1512" s="286"/>
      <c r="B1512" s="25"/>
      <c r="C1512" s="102" t="s">
        <v>649</v>
      </c>
      <c r="D1512" s="133">
        <v>180</v>
      </c>
      <c r="E1512" s="133">
        <v>86</v>
      </c>
      <c r="F1512" s="133">
        <v>86</v>
      </c>
      <c r="G1512" s="133">
        <v>0</v>
      </c>
      <c r="H1512" s="180">
        <v>0.6</v>
      </c>
    </row>
    <row r="1513" spans="1:8" ht="28.5" customHeight="1">
      <c r="A1513" s="287">
        <v>25</v>
      </c>
      <c r="B1513" s="277" t="s">
        <v>481</v>
      </c>
      <c r="C1513" s="256"/>
      <c r="D1513" s="141">
        <f>SUM(D1514:D1515)</f>
        <v>36</v>
      </c>
      <c r="E1513" s="141">
        <f>SUM(E1514:E1515)</f>
        <v>26</v>
      </c>
      <c r="F1513" s="141">
        <f>SUM(F1514:F1515)</f>
        <v>26</v>
      </c>
      <c r="G1513" s="141">
        <f>SUM(G1514:G1515)</f>
        <v>0</v>
      </c>
      <c r="H1513" s="235"/>
    </row>
    <row r="1514" spans="1:8" ht="14.25" customHeight="1">
      <c r="A1514" s="287"/>
      <c r="B1514" s="18" t="s">
        <v>196</v>
      </c>
      <c r="C1514" s="42" t="s">
        <v>657</v>
      </c>
      <c r="D1514" s="132">
        <v>36</v>
      </c>
      <c r="E1514" s="132">
        <v>26</v>
      </c>
      <c r="F1514" s="132">
        <v>26</v>
      </c>
      <c r="G1514" s="132">
        <v>0</v>
      </c>
      <c r="H1514" s="172">
        <v>0.6</v>
      </c>
    </row>
    <row r="1515" spans="1:8" ht="14.25" customHeight="1">
      <c r="A1515" s="287"/>
      <c r="B1515" s="18"/>
      <c r="C1515" s="42"/>
      <c r="D1515" s="132"/>
      <c r="E1515" s="132"/>
      <c r="F1515" s="132"/>
      <c r="G1515" s="132"/>
      <c r="H1515" s="172"/>
    </row>
    <row r="1516" spans="1:8" ht="14.25" customHeight="1">
      <c r="A1516" s="282">
        <v>26</v>
      </c>
      <c r="B1516" s="2" t="s">
        <v>199</v>
      </c>
      <c r="C1516" s="260"/>
      <c r="D1516" s="119">
        <f>SUM(D1517:D1517)</f>
        <v>60</v>
      </c>
      <c r="E1516" s="119">
        <f>SUM(E1517:E1517)</f>
        <v>35</v>
      </c>
      <c r="F1516" s="119">
        <f>SUM(F1517:F1517)</f>
        <v>35</v>
      </c>
      <c r="G1516" s="119">
        <f>SUM(G1517:G1517)</f>
        <v>0</v>
      </c>
      <c r="H1516" s="165"/>
    </row>
    <row r="1517" spans="1:8" ht="14.25" customHeight="1">
      <c r="A1517" s="295"/>
      <c r="B1517" s="53" t="s">
        <v>196</v>
      </c>
      <c r="C1517" s="258" t="s">
        <v>656</v>
      </c>
      <c r="D1517" s="202">
        <v>60</v>
      </c>
      <c r="E1517" s="202">
        <v>35</v>
      </c>
      <c r="F1517" s="202">
        <v>35</v>
      </c>
      <c r="G1517" s="202">
        <v>0</v>
      </c>
      <c r="H1517" s="181">
        <v>1.5</v>
      </c>
    </row>
    <row r="1518" spans="1:8" ht="14.25" customHeight="1">
      <c r="A1518" s="302">
        <v>27</v>
      </c>
      <c r="B1518" s="2" t="s">
        <v>211</v>
      </c>
      <c r="C1518" s="38"/>
      <c r="D1518" s="112">
        <f>SUM(D1519:D1519)</f>
        <v>50</v>
      </c>
      <c r="E1518" s="112">
        <f>SUM(E1519:E1519)</f>
        <v>30</v>
      </c>
      <c r="F1518" s="112">
        <f>SUM(F1519:F1519)</f>
        <v>30</v>
      </c>
      <c r="G1518" s="112">
        <f>SUM(G1519:G1519)</f>
        <v>0</v>
      </c>
      <c r="H1518" s="154"/>
    </row>
    <row r="1519" spans="1:8" ht="14.25" customHeight="1">
      <c r="A1519" s="290"/>
      <c r="B1519" s="53" t="s">
        <v>196</v>
      </c>
      <c r="C1519" s="42" t="s">
        <v>656</v>
      </c>
      <c r="D1519" s="132">
        <v>50</v>
      </c>
      <c r="E1519" s="132">
        <v>30</v>
      </c>
      <c r="F1519" s="132">
        <v>30</v>
      </c>
      <c r="G1519" s="132">
        <v>0</v>
      </c>
      <c r="H1519" s="172">
        <v>0.5</v>
      </c>
    </row>
    <row r="1520" spans="1:8" ht="14.25" customHeight="1">
      <c r="A1520" s="282">
        <v>28</v>
      </c>
      <c r="B1520" s="2" t="s">
        <v>178</v>
      </c>
      <c r="C1520" s="38"/>
      <c r="D1520" s="112">
        <f>SUM(D1521)</f>
        <v>80</v>
      </c>
      <c r="E1520" s="112">
        <f>SUM(E1521)</f>
        <v>40</v>
      </c>
      <c r="F1520" s="112">
        <f>SUM(F1521)</f>
        <v>40</v>
      </c>
      <c r="G1520" s="112">
        <f>SUM(G1521)</f>
        <v>0</v>
      </c>
      <c r="H1520" s="154"/>
    </row>
    <row r="1521" spans="1:8" ht="14.25" customHeight="1">
      <c r="A1521" s="286"/>
      <c r="B1521" s="44" t="s">
        <v>187</v>
      </c>
      <c r="C1521" s="102" t="s">
        <v>772</v>
      </c>
      <c r="D1521" s="133">
        <v>80</v>
      </c>
      <c r="E1521" s="133">
        <v>40</v>
      </c>
      <c r="F1521" s="133">
        <v>40</v>
      </c>
      <c r="G1521" s="133">
        <v>0</v>
      </c>
      <c r="H1521" s="180">
        <v>1</v>
      </c>
    </row>
    <row r="1522" spans="1:8" ht="14.25" customHeight="1">
      <c r="A1522" s="282">
        <v>29</v>
      </c>
      <c r="B1522" s="2" t="s">
        <v>325</v>
      </c>
      <c r="C1522" s="38"/>
      <c r="D1522" s="112">
        <f>SUM(D1523:D1524)</f>
        <v>580</v>
      </c>
      <c r="E1522" s="112">
        <f>SUM(E1523:E1524)</f>
        <v>472</v>
      </c>
      <c r="F1522" s="112">
        <f>SUM(F1523:F1524)</f>
        <v>472</v>
      </c>
      <c r="G1522" s="112">
        <f>SUM(G1523:G1524)</f>
        <v>0</v>
      </c>
      <c r="H1522" s="154"/>
    </row>
    <row r="1523" spans="1:8" ht="14.25" customHeight="1">
      <c r="A1523" s="290"/>
      <c r="B1523" s="10" t="s">
        <v>196</v>
      </c>
      <c r="C1523" s="221" t="s">
        <v>450</v>
      </c>
      <c r="D1523" s="114">
        <v>460</v>
      </c>
      <c r="E1523" s="114">
        <v>422</v>
      </c>
      <c r="F1523" s="114">
        <v>422</v>
      </c>
      <c r="G1523" s="114">
        <v>0</v>
      </c>
      <c r="H1523" s="157">
        <v>0.3</v>
      </c>
    </row>
    <row r="1524" spans="1:8" ht="14.25" customHeight="1">
      <c r="A1524" s="290"/>
      <c r="B1524" s="10"/>
      <c r="C1524" s="221" t="s">
        <v>659</v>
      </c>
      <c r="D1524" s="114">
        <v>120</v>
      </c>
      <c r="E1524" s="114">
        <v>50</v>
      </c>
      <c r="F1524" s="114">
        <v>50</v>
      </c>
      <c r="G1524" s="114">
        <v>0</v>
      </c>
      <c r="H1524" s="157">
        <v>0.4</v>
      </c>
    </row>
    <row r="1525" spans="1:8" ht="24.75" customHeight="1">
      <c r="A1525" s="282">
        <v>30</v>
      </c>
      <c r="B1525" s="2" t="s">
        <v>298</v>
      </c>
      <c r="C1525" s="321"/>
      <c r="D1525" s="322">
        <f>SUM(D1526:D1526)</f>
        <v>100</v>
      </c>
      <c r="E1525" s="322">
        <f>SUM(E1526:E1526)</f>
        <v>59</v>
      </c>
      <c r="F1525" s="322">
        <f>SUM(F1526:F1526)</f>
        <v>59</v>
      </c>
      <c r="G1525" s="322">
        <f>SUM(G1526:G1526)</f>
        <v>0</v>
      </c>
      <c r="H1525" s="323"/>
    </row>
    <row r="1526" spans="1:8" ht="14.25" customHeight="1">
      <c r="A1526" s="287"/>
      <c r="B1526" s="5" t="s">
        <v>141</v>
      </c>
      <c r="C1526" s="42" t="s">
        <v>445</v>
      </c>
      <c r="D1526" s="132">
        <v>100</v>
      </c>
      <c r="E1526" s="132">
        <v>59</v>
      </c>
      <c r="F1526" s="132">
        <v>59</v>
      </c>
      <c r="G1526" s="132"/>
      <c r="H1526" s="172" t="s">
        <v>420</v>
      </c>
    </row>
    <row r="1527" spans="1:8" s="3" customFormat="1" ht="14.25" customHeight="1">
      <c r="A1527" s="282">
        <v>31</v>
      </c>
      <c r="B1527" s="2" t="s">
        <v>475</v>
      </c>
      <c r="C1527" s="48"/>
      <c r="D1527" s="112">
        <f>SUM(D1528)</f>
        <v>50</v>
      </c>
      <c r="E1527" s="112">
        <f>SUM(E1528)</f>
        <v>50</v>
      </c>
      <c r="F1527" s="112">
        <f>SUM(F1528)</f>
        <v>50</v>
      </c>
      <c r="G1527" s="112">
        <f>SUM(G1528)</f>
        <v>0</v>
      </c>
      <c r="H1527" s="153"/>
    </row>
    <row r="1528" spans="1:8" ht="14.25" customHeight="1">
      <c r="A1528" s="286"/>
      <c r="B1528" s="6" t="s">
        <v>87</v>
      </c>
      <c r="C1528" s="102" t="s">
        <v>867</v>
      </c>
      <c r="D1528" s="133">
        <v>50</v>
      </c>
      <c r="E1528" s="133">
        <v>50</v>
      </c>
      <c r="F1528" s="133">
        <v>50</v>
      </c>
      <c r="G1528" s="133"/>
      <c r="H1528" s="180">
        <v>0.3</v>
      </c>
    </row>
    <row r="1529" spans="1:8" ht="14.25" customHeight="1">
      <c r="A1529" s="287">
        <v>32</v>
      </c>
      <c r="B1529" s="4" t="s">
        <v>179</v>
      </c>
      <c r="C1529" s="42"/>
      <c r="D1529" s="126">
        <f>SUM(D1530)</f>
        <v>410</v>
      </c>
      <c r="E1529" s="126">
        <f>SUM(E1530)</f>
        <v>163</v>
      </c>
      <c r="F1529" s="126">
        <f>SUM(F1530)</f>
        <v>163</v>
      </c>
      <c r="G1529" s="126">
        <f>SUM(G1530)</f>
        <v>0</v>
      </c>
      <c r="H1529" s="172"/>
    </row>
    <row r="1530" spans="1:8" ht="14.25" customHeight="1">
      <c r="A1530" s="286"/>
      <c r="B1530" s="6" t="s">
        <v>187</v>
      </c>
      <c r="C1530" s="102" t="s">
        <v>772</v>
      </c>
      <c r="D1530" s="133">
        <v>410</v>
      </c>
      <c r="E1530" s="133">
        <v>163</v>
      </c>
      <c r="F1530" s="133">
        <v>163</v>
      </c>
      <c r="G1530" s="133">
        <v>0</v>
      </c>
      <c r="H1530" s="180">
        <v>0.85</v>
      </c>
    </row>
    <row r="1531" spans="1:8" ht="14.25" customHeight="1">
      <c r="A1531" s="287">
        <v>33</v>
      </c>
      <c r="B1531" s="4" t="s">
        <v>137</v>
      </c>
      <c r="C1531" s="42"/>
      <c r="D1531" s="126">
        <f>SUM(D1532:D1532)</f>
        <v>300</v>
      </c>
      <c r="E1531" s="126">
        <f>SUM(E1532:E1532)</f>
        <v>48</v>
      </c>
      <c r="F1531" s="126">
        <f>SUM(F1532:F1532)</f>
        <v>48</v>
      </c>
      <c r="G1531" s="132"/>
      <c r="H1531" s="172"/>
    </row>
    <row r="1532" spans="1:8" ht="14.25" customHeight="1">
      <c r="A1532" s="286"/>
      <c r="B1532" s="6" t="s">
        <v>187</v>
      </c>
      <c r="C1532" s="102" t="s">
        <v>772</v>
      </c>
      <c r="D1532" s="133">
        <v>300</v>
      </c>
      <c r="E1532" s="133">
        <v>48</v>
      </c>
      <c r="F1532" s="133">
        <v>48</v>
      </c>
      <c r="G1532" s="133">
        <v>0</v>
      </c>
      <c r="H1532" s="180">
        <v>1.6</v>
      </c>
    </row>
    <row r="1533" spans="1:8" ht="14.25" customHeight="1">
      <c r="A1533" s="282">
        <v>34</v>
      </c>
      <c r="B1533" s="2" t="s">
        <v>186</v>
      </c>
      <c r="C1533" s="48"/>
      <c r="D1533" s="112">
        <f>SUM(D1534)</f>
        <v>40</v>
      </c>
      <c r="E1533" s="112">
        <f>SUM(E1534)</f>
        <v>15</v>
      </c>
      <c r="F1533" s="112">
        <f>SUM(F1534)</f>
        <v>15</v>
      </c>
      <c r="G1533" s="112">
        <f>SUM(G1534)</f>
        <v>0</v>
      </c>
      <c r="H1533" s="153"/>
    </row>
    <row r="1534" spans="1:8" ht="14.25" customHeight="1">
      <c r="A1534" s="286"/>
      <c r="B1534" s="6" t="s">
        <v>87</v>
      </c>
      <c r="C1534" s="102" t="s">
        <v>867</v>
      </c>
      <c r="D1534" s="133">
        <v>40</v>
      </c>
      <c r="E1534" s="133">
        <v>15</v>
      </c>
      <c r="F1534" s="133">
        <v>15</v>
      </c>
      <c r="G1534" s="133"/>
      <c r="H1534" s="180">
        <v>0.1</v>
      </c>
    </row>
    <row r="1535" spans="1:8" s="3" customFormat="1" ht="12.75">
      <c r="A1535" s="295">
        <v>35</v>
      </c>
      <c r="B1535" s="14" t="s">
        <v>885</v>
      </c>
      <c r="C1535" s="56"/>
      <c r="D1535" s="137">
        <f>SUM(D1536)</f>
        <v>230</v>
      </c>
      <c r="E1535" s="137">
        <f>SUM(E1536)</f>
        <v>49</v>
      </c>
      <c r="F1535" s="137">
        <f>SUM(F1536)</f>
        <v>49</v>
      </c>
      <c r="G1535" s="137">
        <f>SUM(G1536)</f>
        <v>0</v>
      </c>
      <c r="H1535" s="393"/>
    </row>
    <row r="1536" spans="1:8" ht="14.25" customHeight="1">
      <c r="A1536" s="286"/>
      <c r="B1536" s="6" t="s">
        <v>187</v>
      </c>
      <c r="C1536" s="102" t="s">
        <v>772</v>
      </c>
      <c r="D1536" s="133">
        <v>230</v>
      </c>
      <c r="E1536" s="133">
        <v>49</v>
      </c>
      <c r="F1536" s="133">
        <v>49</v>
      </c>
      <c r="G1536" s="133">
        <v>0</v>
      </c>
      <c r="H1536" s="180">
        <v>1.2</v>
      </c>
    </row>
    <row r="1537" spans="1:8" ht="14.25" customHeight="1">
      <c r="A1537" s="282">
        <v>36</v>
      </c>
      <c r="B1537" s="2" t="s">
        <v>139</v>
      </c>
      <c r="C1537" s="38"/>
      <c r="D1537" s="112">
        <f>SUM(D1538:D1539)</f>
        <v>680</v>
      </c>
      <c r="E1537" s="112">
        <f>SUM(E1538:E1539)</f>
        <v>218</v>
      </c>
      <c r="F1537" s="112">
        <f>SUM(F1538:F1539)</f>
        <v>218</v>
      </c>
      <c r="G1537" s="112">
        <f>SUM(G1538:G1539)</f>
        <v>0</v>
      </c>
      <c r="H1537" s="154"/>
    </row>
    <row r="1538" spans="1:8" ht="14.25" customHeight="1">
      <c r="A1538" s="290"/>
      <c r="B1538" s="10" t="s">
        <v>87</v>
      </c>
      <c r="C1538" s="221" t="s">
        <v>867</v>
      </c>
      <c r="D1538" s="114">
        <v>30</v>
      </c>
      <c r="E1538" s="114">
        <v>19</v>
      </c>
      <c r="F1538" s="114">
        <v>19</v>
      </c>
      <c r="G1538" s="114"/>
      <c r="H1538" s="157">
        <v>0.2</v>
      </c>
    </row>
    <row r="1539" spans="1:8" ht="14.25" customHeight="1">
      <c r="A1539" s="286"/>
      <c r="B1539" s="6" t="s">
        <v>187</v>
      </c>
      <c r="C1539" s="102" t="s">
        <v>772</v>
      </c>
      <c r="D1539" s="133">
        <v>650</v>
      </c>
      <c r="E1539" s="133">
        <v>199</v>
      </c>
      <c r="F1539" s="133">
        <v>199</v>
      </c>
      <c r="G1539" s="133">
        <v>0</v>
      </c>
      <c r="H1539" s="180">
        <v>1.3</v>
      </c>
    </row>
    <row r="1540" spans="1:8" ht="14.25" customHeight="1">
      <c r="A1540" s="282">
        <v>37</v>
      </c>
      <c r="B1540" s="2" t="s">
        <v>463</v>
      </c>
      <c r="C1540" s="38"/>
      <c r="D1540" s="112">
        <f>SUM(D1541)</f>
        <v>64</v>
      </c>
      <c r="E1540" s="112">
        <f>SUM(E1541)</f>
        <v>64</v>
      </c>
      <c r="F1540" s="112">
        <f>SUM(F1541)</f>
        <v>64</v>
      </c>
      <c r="G1540" s="112">
        <f>SUM(G1541)</f>
        <v>0</v>
      </c>
      <c r="H1540" s="154"/>
    </row>
    <row r="1541" spans="1:8" ht="14.25" customHeight="1">
      <c r="A1541" s="286"/>
      <c r="B1541" s="6" t="s">
        <v>151</v>
      </c>
      <c r="C1541" s="102" t="s">
        <v>563</v>
      </c>
      <c r="D1541" s="133">
        <v>64</v>
      </c>
      <c r="E1541" s="133">
        <v>64</v>
      </c>
      <c r="F1541" s="133">
        <v>64</v>
      </c>
      <c r="G1541" s="133">
        <v>0</v>
      </c>
      <c r="H1541" s="180">
        <v>1.1</v>
      </c>
    </row>
    <row r="1542" spans="1:8" ht="14.25" customHeight="1">
      <c r="A1542" s="282">
        <v>38</v>
      </c>
      <c r="B1542" s="2" t="s">
        <v>205</v>
      </c>
      <c r="C1542" s="38"/>
      <c r="D1542" s="112">
        <f>SUM(D1543:D1547)</f>
        <v>265</v>
      </c>
      <c r="E1542" s="112">
        <f>SUM(E1543:E1547)</f>
        <v>239</v>
      </c>
      <c r="F1542" s="112">
        <f>SUM(F1543:F1547)</f>
        <v>239</v>
      </c>
      <c r="G1542" s="112">
        <f>SUM(G1543:G1547)</f>
        <v>0.2</v>
      </c>
      <c r="H1542" s="154"/>
    </row>
    <row r="1543" spans="1:8" ht="14.25" customHeight="1">
      <c r="A1543" s="285"/>
      <c r="B1543" s="33" t="s">
        <v>196</v>
      </c>
      <c r="C1543" s="63" t="s">
        <v>652</v>
      </c>
      <c r="D1543" s="136">
        <v>8</v>
      </c>
      <c r="E1543" s="136">
        <v>7</v>
      </c>
      <c r="F1543" s="136">
        <v>7</v>
      </c>
      <c r="G1543" s="136">
        <v>0</v>
      </c>
      <c r="H1543" s="184">
        <v>0.4</v>
      </c>
    </row>
    <row r="1544" spans="1:8" ht="14.25" customHeight="1">
      <c r="A1544" s="285"/>
      <c r="B1544" s="33"/>
      <c r="C1544" s="63" t="s">
        <v>666</v>
      </c>
      <c r="D1544" s="136">
        <v>45</v>
      </c>
      <c r="E1544" s="136">
        <v>31</v>
      </c>
      <c r="F1544" s="136">
        <v>31</v>
      </c>
      <c r="G1544" s="136">
        <v>0</v>
      </c>
      <c r="H1544" s="184">
        <v>0.7</v>
      </c>
    </row>
    <row r="1545" spans="1:8" ht="14.25" customHeight="1">
      <c r="A1545" s="285"/>
      <c r="B1545" s="33"/>
      <c r="C1545" s="63" t="s">
        <v>656</v>
      </c>
      <c r="D1545" s="136">
        <v>12</v>
      </c>
      <c r="E1545" s="136">
        <v>7</v>
      </c>
      <c r="F1545" s="136">
        <v>7</v>
      </c>
      <c r="G1545" s="136">
        <v>0</v>
      </c>
      <c r="H1545" s="184">
        <v>1.3</v>
      </c>
    </row>
    <row r="1546" spans="1:8" ht="14.25" customHeight="1">
      <c r="A1546" s="285"/>
      <c r="B1546" s="33"/>
      <c r="C1546" s="63" t="s">
        <v>648</v>
      </c>
      <c r="D1546" s="136">
        <v>100</v>
      </c>
      <c r="E1546" s="136">
        <v>96</v>
      </c>
      <c r="F1546" s="136">
        <v>96</v>
      </c>
      <c r="G1546" s="136">
        <v>0</v>
      </c>
      <c r="H1546" s="184">
        <v>1.35</v>
      </c>
    </row>
    <row r="1547" spans="1:8" ht="14.25" customHeight="1">
      <c r="A1547" s="285"/>
      <c r="B1547" s="33"/>
      <c r="C1547" s="63" t="s">
        <v>650</v>
      </c>
      <c r="D1547" s="136">
        <v>100</v>
      </c>
      <c r="E1547" s="136">
        <v>98</v>
      </c>
      <c r="F1547" s="136">
        <v>98</v>
      </c>
      <c r="G1547" s="136">
        <v>0.2</v>
      </c>
      <c r="H1547" s="184">
        <v>0.4</v>
      </c>
    </row>
    <row r="1548" spans="1:8" ht="14.25" customHeight="1">
      <c r="A1548" s="282">
        <v>39</v>
      </c>
      <c r="B1548" s="2" t="s">
        <v>302</v>
      </c>
      <c r="C1548" s="38"/>
      <c r="D1548" s="112">
        <f>D1549</f>
        <v>400</v>
      </c>
      <c r="E1548" s="112">
        <f>E1549</f>
        <v>221</v>
      </c>
      <c r="F1548" s="112">
        <f>F1549</f>
        <v>221</v>
      </c>
      <c r="G1548" s="112">
        <f>G1549</f>
        <v>0</v>
      </c>
      <c r="H1548" s="154"/>
    </row>
    <row r="1549" spans="1:8" ht="14.25" customHeight="1" thickBot="1">
      <c r="A1549" s="286"/>
      <c r="B1549" s="6" t="s">
        <v>187</v>
      </c>
      <c r="C1549" s="102" t="s">
        <v>447</v>
      </c>
      <c r="D1549" s="133">
        <v>400</v>
      </c>
      <c r="E1549" s="133">
        <v>221</v>
      </c>
      <c r="F1549" s="133">
        <v>221</v>
      </c>
      <c r="G1549" s="133">
        <v>0</v>
      </c>
      <c r="H1549" s="180">
        <v>0.9</v>
      </c>
    </row>
    <row r="1550" spans="1:8" ht="14.25" customHeight="1" thickBot="1">
      <c r="A1550" s="349"/>
      <c r="B1550" s="350" t="s">
        <v>188</v>
      </c>
      <c r="C1550" s="381"/>
      <c r="D1550" s="352">
        <f>D1443+D1445+D1447+D1450+D1453+D1455+D1460+D1462+D1466+D1468+D1472+D1474+D1477+D1479+D1481+D1483+D1486+D1490+D1492+D1496+D1499+D1504+D1506+D1508+D1513+D1516+D1518+D1520+D1522+D1525+D1527+D1529+D1531+D1533+D1535+D1537+D1540+D1542+D1548</f>
        <v>7897</v>
      </c>
      <c r="E1550" s="352">
        <f>E1443+E1445+E1447+E1450+E1453+E1455+E1460+E1462+E1466+E1468+E1472+E1474+E1477+E1479+E1481+E1483+E1486+E1490+E1492+E1496+E1499+E1504+E1506+E1508+E1513+E1516+E1518+E1520+E1522+E1525+E1527+E1529+E1531+E1533+E1535+E1537+E1540+E1542+E1548</f>
        <v>4546</v>
      </c>
      <c r="F1550" s="352">
        <f>F1443+F1445+F1447+F1450+F1453+F1455+F1460+F1462+F1466+F1468+F1472+F1474+F1477+F1479+F1481+F1483+F1486+F1490+F1492+F1496+F1499+F1504+F1506+F1508+F1513+F1516+F1518+F1520+F1522+F1525+F1527+F1529+F1531+F1533+F1535+F1537+F1540+F1542+F1548</f>
        <v>4394</v>
      </c>
      <c r="G1550" s="352">
        <f>G1443+G1445+G1447+G1450+G1453+G1455+G1460+G1462+G1466+G1468+G1472+G1474+G1477+G1479+G1481+G1483+G1486+G1490+G1492+G1496+G1499+G1504+G1506+G1508+G1513+G1516+G1518+G1520+G1522+G1525+G1527+G1529+G1531+G1533+G1535+G1537+G1540+G1542+G1548</f>
        <v>152.2</v>
      </c>
      <c r="H1550" s="394"/>
    </row>
    <row r="1551" spans="1:8" ht="14.25" customHeight="1" thickBot="1">
      <c r="A1551" s="359" t="s">
        <v>83</v>
      </c>
      <c r="B1551" s="360" t="s">
        <v>16</v>
      </c>
      <c r="C1551" s="361"/>
      <c r="D1551" s="385">
        <f>D1550+D1441+D1429</f>
        <v>9797</v>
      </c>
      <c r="E1551" s="385">
        <f>E1550+E1441+E1429</f>
        <v>5953</v>
      </c>
      <c r="F1551" s="385">
        <f>F1550+F1441+F1429</f>
        <v>5801</v>
      </c>
      <c r="G1551" s="385">
        <f>G1550+G1441+G1429</f>
        <v>152.2</v>
      </c>
      <c r="H1551" s="386"/>
    </row>
    <row r="1552" spans="1:8" ht="14.25" customHeight="1">
      <c r="A1552" s="290"/>
      <c r="B1552" s="458" t="s">
        <v>29</v>
      </c>
      <c r="C1552" s="458"/>
      <c r="D1552" s="458"/>
      <c r="E1552" s="458"/>
      <c r="F1552" s="458"/>
      <c r="G1552" s="458"/>
      <c r="H1552" s="179"/>
    </row>
    <row r="1553" spans="1:8" ht="14.25" customHeight="1">
      <c r="A1553" s="294"/>
      <c r="B1553" s="15" t="s">
        <v>7</v>
      </c>
      <c r="C1553" s="46"/>
      <c r="D1553" s="123"/>
      <c r="E1553" s="123"/>
      <c r="F1553" s="123"/>
      <c r="G1553" s="123"/>
      <c r="H1553" s="186"/>
    </row>
    <row r="1554" spans="1:8" ht="14.25" customHeight="1">
      <c r="A1554" s="282">
        <v>1</v>
      </c>
      <c r="B1554" s="2" t="s">
        <v>120</v>
      </c>
      <c r="C1554" s="251"/>
      <c r="D1554" s="112">
        <f>SUM(D1555:D1555)</f>
        <v>74</v>
      </c>
      <c r="E1554" s="112">
        <f>SUM(E1555:E1555)</f>
        <v>9</v>
      </c>
      <c r="F1554" s="112">
        <f>SUM(F1555:F1555)</f>
        <v>9</v>
      </c>
      <c r="G1554" s="112">
        <f>SUM(G1555:G1555)</f>
        <v>0</v>
      </c>
      <c r="H1554" s="154"/>
    </row>
    <row r="1555" spans="1:8" ht="14.25" customHeight="1">
      <c r="A1555" s="283"/>
      <c r="B1555" s="6" t="s">
        <v>141</v>
      </c>
      <c r="C1555" s="259" t="s">
        <v>522</v>
      </c>
      <c r="D1555" s="133">
        <v>74</v>
      </c>
      <c r="E1555" s="133">
        <v>9</v>
      </c>
      <c r="F1555" s="133">
        <v>9</v>
      </c>
      <c r="G1555" s="133"/>
      <c r="H1555" s="180">
        <v>0.7</v>
      </c>
    </row>
    <row r="1556" spans="1:8" ht="14.25" customHeight="1">
      <c r="A1556" s="287">
        <v>2</v>
      </c>
      <c r="B1556" s="4" t="s">
        <v>40</v>
      </c>
      <c r="C1556" s="42"/>
      <c r="D1556" s="126">
        <f>SUM(D1557:D1558)</f>
        <v>127</v>
      </c>
      <c r="E1556" s="126">
        <f>SUM(E1557:E1558)</f>
        <v>51</v>
      </c>
      <c r="F1556" s="126">
        <f>SUM(F1557:F1558)</f>
        <v>34</v>
      </c>
      <c r="G1556" s="126">
        <f>SUM(G1557:G1558)</f>
        <v>0</v>
      </c>
      <c r="H1556" s="172"/>
    </row>
    <row r="1557" spans="1:8" ht="14.25" customHeight="1">
      <c r="A1557" s="288"/>
      <c r="B1557" s="53" t="s">
        <v>87</v>
      </c>
      <c r="C1557" s="63" t="s">
        <v>870</v>
      </c>
      <c r="D1557" s="136">
        <v>50</v>
      </c>
      <c r="E1557" s="136">
        <v>24</v>
      </c>
      <c r="F1557" s="136">
        <v>24</v>
      </c>
      <c r="G1557" s="136"/>
      <c r="H1557" s="184">
        <v>0.2</v>
      </c>
    </row>
    <row r="1558" spans="1:8" ht="14.25" customHeight="1">
      <c r="A1558" s="295"/>
      <c r="B1558" s="10" t="s">
        <v>187</v>
      </c>
      <c r="C1558" s="21" t="s">
        <v>431</v>
      </c>
      <c r="D1558" s="135">
        <v>77</v>
      </c>
      <c r="E1558" s="135">
        <v>27</v>
      </c>
      <c r="F1558" s="135">
        <v>10</v>
      </c>
      <c r="G1558" s="135">
        <v>0</v>
      </c>
      <c r="H1558" s="181">
        <v>0.6</v>
      </c>
    </row>
    <row r="1559" spans="1:8" ht="14.25" customHeight="1">
      <c r="A1559" s="282">
        <v>3</v>
      </c>
      <c r="B1559" s="2" t="s">
        <v>92</v>
      </c>
      <c r="C1559" s="38"/>
      <c r="D1559" s="112">
        <f>SUM(D1560:D1560)</f>
        <v>181</v>
      </c>
      <c r="E1559" s="112">
        <f>SUM(E1560:E1560)</f>
        <v>66</v>
      </c>
      <c r="F1559" s="112">
        <f>SUM(F1560:F1560)</f>
        <v>20</v>
      </c>
      <c r="G1559" s="112">
        <f>SUM(G1560:G1560)</f>
        <v>0</v>
      </c>
      <c r="H1559" s="154"/>
    </row>
    <row r="1560" spans="1:8" ht="14.25" customHeight="1">
      <c r="A1560" s="286"/>
      <c r="B1560" s="6" t="s">
        <v>187</v>
      </c>
      <c r="C1560" s="102" t="s">
        <v>431</v>
      </c>
      <c r="D1560" s="133">
        <v>181</v>
      </c>
      <c r="E1560" s="133">
        <v>66</v>
      </c>
      <c r="F1560" s="133">
        <v>20</v>
      </c>
      <c r="G1560" s="133">
        <v>0</v>
      </c>
      <c r="H1560" s="180">
        <v>0.6</v>
      </c>
    </row>
    <row r="1561" spans="1:8" ht="14.25" customHeight="1">
      <c r="A1561" s="287">
        <v>4</v>
      </c>
      <c r="B1561" s="4" t="s">
        <v>162</v>
      </c>
      <c r="C1561" s="42"/>
      <c r="D1561" s="126">
        <f>SUM(D1562:D1562)</f>
        <v>145</v>
      </c>
      <c r="E1561" s="126">
        <f>SUM(E1562:E1562)</f>
        <v>74</v>
      </c>
      <c r="F1561" s="126">
        <f>SUM(F1562:F1562)</f>
        <v>15</v>
      </c>
      <c r="G1561" s="126">
        <f>SUM(G1562:G1562)</f>
        <v>0</v>
      </c>
      <c r="H1561" s="172"/>
    </row>
    <row r="1562" spans="1:8" ht="14.25" customHeight="1">
      <c r="A1562" s="295"/>
      <c r="B1562" s="6" t="s">
        <v>187</v>
      </c>
      <c r="C1562" s="102" t="s">
        <v>431</v>
      </c>
      <c r="D1562" s="133">
        <v>145</v>
      </c>
      <c r="E1562" s="133">
        <v>74</v>
      </c>
      <c r="F1562" s="133">
        <v>15</v>
      </c>
      <c r="G1562" s="133">
        <v>0</v>
      </c>
      <c r="H1562" s="180">
        <v>0.6</v>
      </c>
    </row>
    <row r="1563" spans="1:8" ht="14.25" customHeight="1">
      <c r="A1563" s="282">
        <v>5</v>
      </c>
      <c r="B1563" s="2" t="s">
        <v>41</v>
      </c>
      <c r="C1563" s="251"/>
      <c r="D1563" s="112">
        <f>SUM(D1564:D1567)</f>
        <v>1613</v>
      </c>
      <c r="E1563" s="112">
        <f>SUM(E1564:E1567)</f>
        <v>1397</v>
      </c>
      <c r="F1563" s="112">
        <f>SUM(F1564:F1567)</f>
        <v>1395</v>
      </c>
      <c r="G1563" s="112">
        <f>SUM(G1564:G1567)</f>
        <v>0</v>
      </c>
      <c r="H1563" s="154"/>
    </row>
    <row r="1564" spans="1:8" ht="14.25" customHeight="1">
      <c r="A1564" s="297"/>
      <c r="B1564" s="53" t="s">
        <v>141</v>
      </c>
      <c r="C1564" s="258" t="s">
        <v>512</v>
      </c>
      <c r="D1564" s="135">
        <v>300</v>
      </c>
      <c r="E1564" s="135">
        <v>135</v>
      </c>
      <c r="F1564" s="135">
        <v>135</v>
      </c>
      <c r="G1564" s="135"/>
      <c r="H1564" s="181">
        <v>0.35</v>
      </c>
    </row>
    <row r="1565" spans="1:8" ht="14.25" customHeight="1">
      <c r="A1565" s="297"/>
      <c r="B1565" s="5"/>
      <c r="C1565" s="252" t="s">
        <v>513</v>
      </c>
      <c r="D1565" s="136">
        <v>100</v>
      </c>
      <c r="E1565" s="136">
        <v>49</v>
      </c>
      <c r="F1565" s="136">
        <v>49</v>
      </c>
      <c r="G1565" s="136"/>
      <c r="H1565" s="184">
        <v>0.45</v>
      </c>
    </row>
    <row r="1566" spans="1:8" ht="14.25" customHeight="1">
      <c r="A1566" s="297"/>
      <c r="B1566" s="10" t="s">
        <v>151</v>
      </c>
      <c r="C1566" s="253" t="s">
        <v>573</v>
      </c>
      <c r="D1566" s="114">
        <v>1133</v>
      </c>
      <c r="E1566" s="114">
        <v>1133</v>
      </c>
      <c r="F1566" s="114">
        <v>1133</v>
      </c>
      <c r="G1566" s="114"/>
      <c r="H1566" s="157">
        <v>0.19</v>
      </c>
    </row>
    <row r="1567" spans="1:8" ht="14.25" customHeight="1">
      <c r="A1567" s="288"/>
      <c r="B1567" s="53" t="s">
        <v>158</v>
      </c>
      <c r="C1567" s="258" t="s">
        <v>614</v>
      </c>
      <c r="D1567" s="135">
        <v>80</v>
      </c>
      <c r="E1567" s="135">
        <v>80</v>
      </c>
      <c r="F1567" s="135">
        <v>78</v>
      </c>
      <c r="G1567" s="135">
        <v>0</v>
      </c>
      <c r="H1567" s="181">
        <v>0.5</v>
      </c>
    </row>
    <row r="1568" spans="1:8" ht="14.25" customHeight="1">
      <c r="A1568" s="282">
        <v>6</v>
      </c>
      <c r="B1568" s="2" t="s">
        <v>91</v>
      </c>
      <c r="C1568" s="38"/>
      <c r="D1568" s="112">
        <f>SUM(D1569:D1569)</f>
        <v>50</v>
      </c>
      <c r="E1568" s="112">
        <f>SUM(E1569:E1569)</f>
        <v>6</v>
      </c>
      <c r="F1568" s="112">
        <f>SUM(F1569:F1569)</f>
        <v>2</v>
      </c>
      <c r="G1568" s="112">
        <f>SUM(G1569:G1569)</f>
        <v>0</v>
      </c>
      <c r="H1568" s="154"/>
    </row>
    <row r="1569" spans="1:8" ht="14.25" customHeight="1">
      <c r="A1569" s="285"/>
      <c r="B1569" s="5" t="s">
        <v>141</v>
      </c>
      <c r="C1569" s="63" t="s">
        <v>511</v>
      </c>
      <c r="D1569" s="136">
        <v>50</v>
      </c>
      <c r="E1569" s="136">
        <v>6</v>
      </c>
      <c r="F1569" s="136">
        <v>2</v>
      </c>
      <c r="G1569" s="136"/>
      <c r="H1569" s="184">
        <v>0.3</v>
      </c>
    </row>
    <row r="1570" spans="1:8" ht="14.25" customHeight="1">
      <c r="A1570" s="282">
        <v>7</v>
      </c>
      <c r="B1570" s="2" t="s">
        <v>42</v>
      </c>
      <c r="C1570" s="38"/>
      <c r="D1570" s="112">
        <f>SUM(D1571:D1574)</f>
        <v>268</v>
      </c>
      <c r="E1570" s="112">
        <f>SUM(E1571:E1574)</f>
        <v>137</v>
      </c>
      <c r="F1570" s="112">
        <f>SUM(F1571:F1574)</f>
        <v>112</v>
      </c>
      <c r="G1570" s="112">
        <f>SUM(G1571:G1574)</f>
        <v>0</v>
      </c>
      <c r="H1570" s="154"/>
    </row>
    <row r="1571" spans="1:8" ht="14.25" customHeight="1">
      <c r="A1571" s="284"/>
      <c r="B1571" s="7" t="s">
        <v>158</v>
      </c>
      <c r="C1571" s="42" t="s">
        <v>615</v>
      </c>
      <c r="D1571" s="132">
        <v>48</v>
      </c>
      <c r="E1571" s="132">
        <v>48</v>
      </c>
      <c r="F1571" s="132">
        <v>48</v>
      </c>
      <c r="G1571" s="132">
        <v>0</v>
      </c>
      <c r="H1571" s="172">
        <v>1.2</v>
      </c>
    </row>
    <row r="1572" spans="1:8" ht="14.25" customHeight="1">
      <c r="A1572" s="285"/>
      <c r="B1572" s="5" t="s">
        <v>187</v>
      </c>
      <c r="C1572" s="63" t="s">
        <v>401</v>
      </c>
      <c r="D1572" s="136">
        <v>100</v>
      </c>
      <c r="E1572" s="136">
        <v>25</v>
      </c>
      <c r="F1572" s="136">
        <v>0</v>
      </c>
      <c r="G1572" s="136">
        <v>0</v>
      </c>
      <c r="H1572" s="184">
        <v>1.6</v>
      </c>
    </row>
    <row r="1573" spans="1:8" ht="14.25" customHeight="1">
      <c r="A1573" s="287"/>
      <c r="B1573" s="7"/>
      <c r="C1573" s="42">
        <v>0</v>
      </c>
      <c r="D1573" s="132">
        <v>70</v>
      </c>
      <c r="E1573" s="132">
        <v>53</v>
      </c>
      <c r="F1573" s="132">
        <v>53</v>
      </c>
      <c r="G1573" s="132">
        <v>0</v>
      </c>
      <c r="H1573" s="172">
        <v>0.5</v>
      </c>
    </row>
    <row r="1574" spans="1:8" ht="14.25" customHeight="1">
      <c r="A1574" s="287"/>
      <c r="B1574" s="7" t="s">
        <v>87</v>
      </c>
      <c r="C1574" s="42" t="s">
        <v>871</v>
      </c>
      <c r="D1574" s="132">
        <v>50</v>
      </c>
      <c r="E1574" s="132">
        <v>11</v>
      </c>
      <c r="F1574" s="132">
        <v>11</v>
      </c>
      <c r="G1574" s="132"/>
      <c r="H1574" s="172">
        <v>2.2</v>
      </c>
    </row>
    <row r="1575" spans="1:8" ht="14.25" customHeight="1">
      <c r="A1575" s="282">
        <v>8</v>
      </c>
      <c r="B1575" s="2" t="s">
        <v>616</v>
      </c>
      <c r="C1575" s="38"/>
      <c r="D1575" s="112">
        <f>SUM(D1576:D1576)</f>
        <v>20</v>
      </c>
      <c r="E1575" s="112">
        <f>SUM(E1576:E1576)</f>
        <v>20</v>
      </c>
      <c r="F1575" s="112">
        <f>SUM(F1576:F1576)</f>
        <v>20</v>
      </c>
      <c r="G1575" s="112">
        <f>SUM(G1576:G1576)</f>
        <v>0</v>
      </c>
      <c r="H1575" s="154"/>
    </row>
    <row r="1576" spans="1:8" ht="14.25" customHeight="1">
      <c r="A1576" s="290"/>
      <c r="B1576" s="10" t="s">
        <v>158</v>
      </c>
      <c r="C1576" s="221" t="s">
        <v>617</v>
      </c>
      <c r="D1576" s="114">
        <v>20</v>
      </c>
      <c r="E1576" s="114">
        <v>20</v>
      </c>
      <c r="F1576" s="114">
        <v>20</v>
      </c>
      <c r="G1576" s="114">
        <v>0</v>
      </c>
      <c r="H1576" s="157">
        <v>1.5</v>
      </c>
    </row>
    <row r="1577" spans="1:8" ht="14.25" customHeight="1">
      <c r="A1577" s="282">
        <v>9</v>
      </c>
      <c r="B1577" s="2" t="s">
        <v>64</v>
      </c>
      <c r="C1577" s="48"/>
      <c r="D1577" s="112">
        <f>SUM(D1578:D1578)</f>
        <v>200</v>
      </c>
      <c r="E1577" s="112">
        <f>SUM(E1578:E1578)</f>
        <v>5</v>
      </c>
      <c r="F1577" s="112">
        <f>SUM(F1578:F1578)</f>
        <v>5</v>
      </c>
      <c r="G1577" s="112">
        <f>SUM(G1578:G1578)</f>
        <v>0</v>
      </c>
      <c r="H1577" s="153"/>
    </row>
    <row r="1578" spans="1:8" ht="14.25" customHeight="1">
      <c r="A1578" s="285"/>
      <c r="B1578" s="5" t="s">
        <v>196</v>
      </c>
      <c r="C1578" s="63" t="s">
        <v>667</v>
      </c>
      <c r="D1578" s="136">
        <v>200</v>
      </c>
      <c r="E1578" s="136">
        <v>5</v>
      </c>
      <c r="F1578" s="136">
        <v>5</v>
      </c>
      <c r="G1578" s="136">
        <v>0</v>
      </c>
      <c r="H1578" s="184">
        <v>0.5</v>
      </c>
    </row>
    <row r="1579" spans="1:8" ht="14.25" customHeight="1">
      <c r="A1579" s="282">
        <v>10</v>
      </c>
      <c r="B1579" s="2" t="s">
        <v>93</v>
      </c>
      <c r="C1579" s="38"/>
      <c r="D1579" s="112">
        <f>SUM(D1580:D1580)</f>
        <v>4</v>
      </c>
      <c r="E1579" s="112">
        <f>SUM(E1580:E1580)</f>
        <v>4</v>
      </c>
      <c r="F1579" s="112">
        <f>SUM(F1580:F1580)</f>
        <v>4</v>
      </c>
      <c r="G1579" s="112">
        <f>SUM(G1580:G1580)</f>
        <v>0</v>
      </c>
      <c r="H1579" s="154"/>
    </row>
    <row r="1580" spans="1:8" ht="14.25" customHeight="1">
      <c r="A1580" s="288"/>
      <c r="B1580" s="7" t="s">
        <v>158</v>
      </c>
      <c r="C1580" s="21" t="s">
        <v>617</v>
      </c>
      <c r="D1580" s="135">
        <v>4</v>
      </c>
      <c r="E1580" s="135">
        <v>4</v>
      </c>
      <c r="F1580" s="135">
        <v>4</v>
      </c>
      <c r="G1580" s="135">
        <v>0</v>
      </c>
      <c r="H1580" s="181">
        <v>0.4</v>
      </c>
    </row>
    <row r="1581" spans="1:8" ht="14.25" customHeight="1">
      <c r="A1581" s="282">
        <v>11</v>
      </c>
      <c r="B1581" s="2" t="s">
        <v>44</v>
      </c>
      <c r="C1581" s="251"/>
      <c r="D1581" s="112">
        <f>SUM(D1582:D1582)</f>
        <v>7</v>
      </c>
      <c r="E1581" s="112">
        <f>SUM(E1582:E1582)</f>
        <v>5</v>
      </c>
      <c r="F1581" s="112">
        <f>SUM(F1582:F1582)</f>
        <v>5</v>
      </c>
      <c r="G1581" s="112">
        <f>SUM(G1582:G1582)</f>
        <v>0</v>
      </c>
      <c r="H1581" s="154"/>
    </row>
    <row r="1582" spans="1:8" ht="14.25" customHeight="1">
      <c r="A1582" s="290"/>
      <c r="B1582" s="10" t="s">
        <v>87</v>
      </c>
      <c r="C1582" s="221" t="s">
        <v>872</v>
      </c>
      <c r="D1582" s="114">
        <v>7</v>
      </c>
      <c r="E1582" s="114">
        <v>5</v>
      </c>
      <c r="F1582" s="114">
        <v>5</v>
      </c>
      <c r="G1582" s="114"/>
      <c r="H1582" s="157">
        <v>0.3</v>
      </c>
    </row>
    <row r="1583" spans="1:8" ht="14.25" customHeight="1">
      <c r="A1583" s="282">
        <v>12</v>
      </c>
      <c r="B1583" s="2" t="s">
        <v>314</v>
      </c>
      <c r="C1583" s="38"/>
      <c r="D1583" s="112">
        <f>SUM(D1584)</f>
        <v>300</v>
      </c>
      <c r="E1583" s="112">
        <f>SUM(E1584)</f>
        <v>21</v>
      </c>
      <c r="F1583" s="112">
        <f>SUM(F1584)</f>
        <v>21</v>
      </c>
      <c r="G1583" s="112">
        <f>SUM(G1584)</f>
        <v>0</v>
      </c>
      <c r="H1583" s="154"/>
    </row>
    <row r="1584" spans="1:8" ht="14.25" customHeight="1">
      <c r="A1584" s="286"/>
      <c r="B1584" s="5" t="s">
        <v>141</v>
      </c>
      <c r="C1584" s="102" t="s">
        <v>514</v>
      </c>
      <c r="D1584" s="133">
        <v>300</v>
      </c>
      <c r="E1584" s="133">
        <v>21</v>
      </c>
      <c r="F1584" s="133">
        <v>21</v>
      </c>
      <c r="G1584" s="133"/>
      <c r="H1584" s="180">
        <v>1.35</v>
      </c>
    </row>
    <row r="1585" spans="1:8" ht="14.25" customHeight="1">
      <c r="A1585" s="282">
        <v>13</v>
      </c>
      <c r="B1585" s="2" t="s">
        <v>315</v>
      </c>
      <c r="C1585" s="38"/>
      <c r="D1585" s="112">
        <f>SUM(D1586)</f>
        <v>300</v>
      </c>
      <c r="E1585" s="112">
        <f>SUM(E1586)</f>
        <v>39</v>
      </c>
      <c r="F1585" s="112">
        <f>SUM(F1586)</f>
        <v>39</v>
      </c>
      <c r="G1585" s="112">
        <f>SUM(G1586)</f>
        <v>0</v>
      </c>
      <c r="H1585" s="154"/>
    </row>
    <row r="1586" spans="1:8" ht="14.25" customHeight="1">
      <c r="A1586" s="286"/>
      <c r="B1586" s="6" t="s">
        <v>141</v>
      </c>
      <c r="C1586" s="102" t="s">
        <v>514</v>
      </c>
      <c r="D1586" s="133">
        <v>300</v>
      </c>
      <c r="E1586" s="133">
        <v>39</v>
      </c>
      <c r="F1586" s="133">
        <v>39</v>
      </c>
      <c r="G1586" s="133"/>
      <c r="H1586" s="180">
        <v>1.2</v>
      </c>
    </row>
    <row r="1587" spans="1:8" ht="14.25" customHeight="1">
      <c r="A1587" s="295">
        <v>14</v>
      </c>
      <c r="B1587" s="4" t="s">
        <v>303</v>
      </c>
      <c r="C1587" s="42"/>
      <c r="D1587" s="126">
        <f>D1588</f>
        <v>59</v>
      </c>
      <c r="E1587" s="126">
        <f>E1588</f>
        <v>8</v>
      </c>
      <c r="F1587" s="126">
        <f>F1588</f>
        <v>0</v>
      </c>
      <c r="G1587" s="126">
        <f>G1588</f>
        <v>0</v>
      </c>
      <c r="H1587" s="172"/>
    </row>
    <row r="1588" spans="1:8" ht="14.25" customHeight="1">
      <c r="A1588" s="286"/>
      <c r="B1588" s="6" t="s">
        <v>187</v>
      </c>
      <c r="C1588" s="102" t="s">
        <v>431</v>
      </c>
      <c r="D1588" s="133">
        <v>59</v>
      </c>
      <c r="E1588" s="133">
        <v>8</v>
      </c>
      <c r="F1588" s="133">
        <v>0</v>
      </c>
      <c r="G1588" s="133">
        <v>0</v>
      </c>
      <c r="H1588" s="180">
        <v>0</v>
      </c>
    </row>
    <row r="1589" spans="1:8" s="3" customFormat="1" ht="14.25" customHeight="1">
      <c r="A1589" s="287">
        <v>15</v>
      </c>
      <c r="B1589" s="269" t="s">
        <v>96</v>
      </c>
      <c r="C1589" s="47"/>
      <c r="D1589" s="126">
        <f>SUM(D1590:D1591)</f>
        <v>79</v>
      </c>
      <c r="E1589" s="126">
        <f>SUM(E1590:E1591)</f>
        <v>66</v>
      </c>
      <c r="F1589" s="126">
        <f>SUM(F1590:F1591)</f>
        <v>66</v>
      </c>
      <c r="G1589" s="126">
        <f>SUM(G1590:G1591)</f>
        <v>0</v>
      </c>
      <c r="H1589" s="182"/>
    </row>
    <row r="1590" spans="1:8" ht="14.25" customHeight="1">
      <c r="A1590" s="288"/>
      <c r="B1590" s="270" t="s">
        <v>87</v>
      </c>
      <c r="C1590" s="42" t="s">
        <v>870</v>
      </c>
      <c r="D1590" s="132">
        <v>37</v>
      </c>
      <c r="E1590" s="132">
        <v>33</v>
      </c>
      <c r="F1590" s="132">
        <v>33</v>
      </c>
      <c r="G1590" s="132"/>
      <c r="H1590" s="172">
        <v>0.2</v>
      </c>
    </row>
    <row r="1591" spans="1:8" ht="14.25" customHeight="1">
      <c r="A1591" s="286"/>
      <c r="B1591" s="6"/>
      <c r="C1591" s="42" t="s">
        <v>873</v>
      </c>
      <c r="D1591" s="132">
        <v>42</v>
      </c>
      <c r="E1591" s="132">
        <v>33</v>
      </c>
      <c r="F1591" s="132">
        <v>33</v>
      </c>
      <c r="G1591" s="132"/>
      <c r="H1591" s="172">
        <v>0.2</v>
      </c>
    </row>
    <row r="1592" spans="1:8" ht="14.25" customHeight="1">
      <c r="A1592" s="282">
        <v>16</v>
      </c>
      <c r="B1592" s="2" t="s">
        <v>121</v>
      </c>
      <c r="C1592" s="38"/>
      <c r="D1592" s="112">
        <f>SUM(D1593:D1593)</f>
        <v>100</v>
      </c>
      <c r="E1592" s="112">
        <f>SUM(E1593:E1593)</f>
        <v>100</v>
      </c>
      <c r="F1592" s="112">
        <f>SUM(F1593:F1593)</f>
        <v>100</v>
      </c>
      <c r="G1592" s="112">
        <f>SUM(G1593:G1593)</f>
        <v>0</v>
      </c>
      <c r="H1592" s="154"/>
    </row>
    <row r="1593" spans="1:8" ht="14.25" customHeight="1">
      <c r="A1593" s="285"/>
      <c r="B1593" s="5" t="s">
        <v>158</v>
      </c>
      <c r="C1593" s="63" t="s">
        <v>618</v>
      </c>
      <c r="D1593" s="136">
        <v>100</v>
      </c>
      <c r="E1593" s="136">
        <v>100</v>
      </c>
      <c r="F1593" s="136">
        <v>100</v>
      </c>
      <c r="G1593" s="136">
        <v>0</v>
      </c>
      <c r="H1593" s="184">
        <v>0.5</v>
      </c>
    </row>
    <row r="1594" spans="1:8" ht="14.25" customHeight="1">
      <c r="A1594" s="282">
        <v>17</v>
      </c>
      <c r="B1594" s="2" t="s">
        <v>94</v>
      </c>
      <c r="C1594" s="38"/>
      <c r="D1594" s="112">
        <f>SUM(D1595:D1595)</f>
        <v>33</v>
      </c>
      <c r="E1594" s="112">
        <f>SUM(E1595:E1595)</f>
        <v>2</v>
      </c>
      <c r="F1594" s="112">
        <f>SUM(F1595:F1595)</f>
        <v>2</v>
      </c>
      <c r="G1594" s="112">
        <f>SUM(G1595:G1595)</f>
        <v>0</v>
      </c>
      <c r="H1594" s="154"/>
    </row>
    <row r="1595" spans="1:8" ht="14.25" customHeight="1">
      <c r="A1595" s="285"/>
      <c r="B1595" s="5" t="s">
        <v>196</v>
      </c>
      <c r="C1595" s="63" t="s">
        <v>668</v>
      </c>
      <c r="D1595" s="136">
        <v>33</v>
      </c>
      <c r="E1595" s="136">
        <v>2</v>
      </c>
      <c r="F1595" s="136">
        <v>2</v>
      </c>
      <c r="G1595" s="136">
        <v>0</v>
      </c>
      <c r="H1595" s="184">
        <v>0.8</v>
      </c>
    </row>
    <row r="1596" spans="1:8" ht="14.25" customHeight="1">
      <c r="A1596" s="282">
        <v>18</v>
      </c>
      <c r="B1596" s="2" t="s">
        <v>97</v>
      </c>
      <c r="C1596" s="38"/>
      <c r="D1596" s="112">
        <f>SUM(D1597:D1598)</f>
        <v>95</v>
      </c>
      <c r="E1596" s="112">
        <f>SUM(E1597:E1598)</f>
        <v>36</v>
      </c>
      <c r="F1596" s="112">
        <f>SUM(F1597:F1598)</f>
        <v>36</v>
      </c>
      <c r="G1596" s="112">
        <f>SUM(G1597:G1598)</f>
        <v>0</v>
      </c>
      <c r="H1596" s="154"/>
    </row>
    <row r="1597" spans="1:8" ht="14.25" customHeight="1">
      <c r="A1597" s="285"/>
      <c r="B1597" s="5" t="s">
        <v>141</v>
      </c>
      <c r="C1597" s="63" t="s">
        <v>398</v>
      </c>
      <c r="D1597" s="136">
        <v>50</v>
      </c>
      <c r="E1597" s="136">
        <v>26</v>
      </c>
      <c r="F1597" s="136">
        <v>26</v>
      </c>
      <c r="G1597" s="136"/>
      <c r="H1597" s="184">
        <v>0.6</v>
      </c>
    </row>
    <row r="1598" spans="1:8" ht="14.25" customHeight="1">
      <c r="A1598" s="286"/>
      <c r="B1598" s="6"/>
      <c r="C1598" s="102" t="s">
        <v>398</v>
      </c>
      <c r="D1598" s="133">
        <v>45</v>
      </c>
      <c r="E1598" s="133">
        <v>10</v>
      </c>
      <c r="F1598" s="133">
        <v>10</v>
      </c>
      <c r="G1598" s="133"/>
      <c r="H1598" s="180">
        <v>0.5</v>
      </c>
    </row>
    <row r="1599" spans="1:8" ht="14.25" customHeight="1">
      <c r="A1599" s="282">
        <v>19</v>
      </c>
      <c r="B1599" s="2" t="s">
        <v>264</v>
      </c>
      <c r="C1599" s="38"/>
      <c r="D1599" s="112">
        <f>SUM(D1600:D1601)</f>
        <v>161</v>
      </c>
      <c r="E1599" s="112">
        <f>SUM(E1600:E1601)</f>
        <v>43</v>
      </c>
      <c r="F1599" s="112">
        <f>SUM(F1600:F1601)</f>
        <v>43</v>
      </c>
      <c r="G1599" s="112">
        <f>SUM(G1600:G1601)</f>
        <v>0</v>
      </c>
      <c r="H1599" s="154"/>
    </row>
    <row r="1600" spans="1:8" ht="14.25" customHeight="1">
      <c r="A1600" s="285"/>
      <c r="B1600" s="5" t="s">
        <v>87</v>
      </c>
      <c r="C1600" s="63" t="s">
        <v>871</v>
      </c>
      <c r="D1600" s="136">
        <v>13</v>
      </c>
      <c r="E1600" s="136">
        <v>13</v>
      </c>
      <c r="F1600" s="136">
        <v>13</v>
      </c>
      <c r="G1600" s="136"/>
      <c r="H1600" s="184">
        <v>0.4</v>
      </c>
    </row>
    <row r="1601" spans="1:8" ht="14.25" customHeight="1">
      <c r="A1601" s="286"/>
      <c r="B1601" s="6"/>
      <c r="C1601" s="102" t="s">
        <v>871</v>
      </c>
      <c r="D1601" s="133">
        <v>148</v>
      </c>
      <c r="E1601" s="133">
        <v>30</v>
      </c>
      <c r="F1601" s="133">
        <v>30</v>
      </c>
      <c r="G1601" s="133"/>
      <c r="H1601" s="180">
        <v>0.5</v>
      </c>
    </row>
    <row r="1602" spans="1:8" ht="14.25" customHeight="1">
      <c r="A1602" s="287">
        <v>20</v>
      </c>
      <c r="B1602" s="4" t="s">
        <v>65</v>
      </c>
      <c r="C1602" s="254"/>
      <c r="D1602" s="126">
        <f>SUM(D1603:D1603)</f>
        <v>80</v>
      </c>
      <c r="E1602" s="126">
        <f>SUM(E1603:E1603)</f>
        <v>21</v>
      </c>
      <c r="F1602" s="126">
        <f>SUM(F1603:F1603)</f>
        <v>21</v>
      </c>
      <c r="G1602" s="126">
        <f>SUM(G1603:G1603)</f>
        <v>0</v>
      </c>
      <c r="H1602" s="172"/>
    </row>
    <row r="1603" spans="1:8" ht="14.25" customHeight="1">
      <c r="A1603" s="284"/>
      <c r="B1603" s="7" t="s">
        <v>141</v>
      </c>
      <c r="C1603" s="254" t="s">
        <v>515</v>
      </c>
      <c r="D1603" s="132">
        <v>80</v>
      </c>
      <c r="E1603" s="132">
        <v>21</v>
      </c>
      <c r="F1603" s="132">
        <v>21</v>
      </c>
      <c r="G1603" s="132"/>
      <c r="H1603" s="172">
        <v>0.9</v>
      </c>
    </row>
    <row r="1604" spans="1:8" ht="14.25" customHeight="1">
      <c r="A1604" s="282">
        <v>21</v>
      </c>
      <c r="B1604" s="2" t="s">
        <v>45</v>
      </c>
      <c r="C1604" s="38"/>
      <c r="D1604" s="112">
        <f>SUM(D1605)</f>
        <v>1200</v>
      </c>
      <c r="E1604" s="112">
        <f>SUM(E1605)</f>
        <v>124</v>
      </c>
      <c r="F1604" s="112">
        <f>SUM(F1605)</f>
        <v>124</v>
      </c>
      <c r="G1604" s="112">
        <f>SUM(G1605)</f>
        <v>0</v>
      </c>
      <c r="H1604" s="154"/>
    </row>
    <row r="1605" spans="1:8" ht="14.25" customHeight="1">
      <c r="A1605" s="283"/>
      <c r="B1605" s="6" t="s">
        <v>141</v>
      </c>
      <c r="C1605" s="102" t="s">
        <v>516</v>
      </c>
      <c r="D1605" s="133">
        <v>1200</v>
      </c>
      <c r="E1605" s="133">
        <v>124</v>
      </c>
      <c r="F1605" s="133">
        <v>124</v>
      </c>
      <c r="G1605" s="133"/>
      <c r="H1605" s="180">
        <v>0.9</v>
      </c>
    </row>
    <row r="1606" spans="1:8" s="3" customFormat="1" ht="14.25" customHeight="1">
      <c r="A1606" s="282">
        <v>22</v>
      </c>
      <c r="B1606" s="2" t="s">
        <v>307</v>
      </c>
      <c r="C1606" s="48"/>
      <c r="D1606" s="112">
        <f>SUM(D1607:D1607)</f>
        <v>67</v>
      </c>
      <c r="E1606" s="112">
        <f>SUM(E1607:E1607)</f>
        <v>16</v>
      </c>
      <c r="F1606" s="112">
        <f>SUM(F1607:F1607)</f>
        <v>16</v>
      </c>
      <c r="G1606" s="112">
        <f>SUM(G1607:G1607)</f>
        <v>0</v>
      </c>
      <c r="H1606" s="153"/>
    </row>
    <row r="1607" spans="1:8" s="3" customFormat="1" ht="14.25" customHeight="1">
      <c r="A1607" s="285"/>
      <c r="B1607" s="5" t="s">
        <v>87</v>
      </c>
      <c r="C1607" s="63" t="s">
        <v>871</v>
      </c>
      <c r="D1607" s="136">
        <v>67</v>
      </c>
      <c r="E1607" s="136">
        <v>16</v>
      </c>
      <c r="F1607" s="136">
        <v>16</v>
      </c>
      <c r="G1607" s="136"/>
      <c r="H1607" s="184">
        <v>0.3</v>
      </c>
    </row>
    <row r="1608" spans="1:8" ht="14.25" customHeight="1">
      <c r="A1608" s="282">
        <v>23</v>
      </c>
      <c r="B1608" s="2" t="s">
        <v>283</v>
      </c>
      <c r="C1608" s="38"/>
      <c r="D1608" s="112">
        <f>SUM(D1609:D1609)</f>
        <v>33</v>
      </c>
      <c r="E1608" s="112">
        <f>SUM(E1609:E1609)</f>
        <v>5</v>
      </c>
      <c r="F1608" s="112">
        <f>SUM(F1609:F1609)</f>
        <v>5</v>
      </c>
      <c r="G1608" s="112">
        <f>SUM(G1609:G1609)</f>
        <v>0</v>
      </c>
      <c r="H1608" s="154"/>
    </row>
    <row r="1609" spans="1:8" ht="14.25" customHeight="1">
      <c r="A1609" s="288"/>
      <c r="B1609" s="53" t="s">
        <v>196</v>
      </c>
      <c r="C1609" s="21" t="s">
        <v>674</v>
      </c>
      <c r="D1609" s="135">
        <v>33</v>
      </c>
      <c r="E1609" s="135">
        <v>5</v>
      </c>
      <c r="F1609" s="135">
        <v>5</v>
      </c>
      <c r="G1609" s="135">
        <v>0</v>
      </c>
      <c r="H1609" s="181">
        <v>0.9</v>
      </c>
    </row>
    <row r="1610" spans="1:8" ht="14.25" customHeight="1">
      <c r="A1610" s="282">
        <v>24</v>
      </c>
      <c r="B1610" s="2" t="s">
        <v>122</v>
      </c>
      <c r="C1610" s="38"/>
      <c r="D1610" s="112">
        <f>SUM(D1611:D1612)</f>
        <v>185</v>
      </c>
      <c r="E1610" s="112">
        <f>SUM(E1611:E1612)</f>
        <v>93</v>
      </c>
      <c r="F1610" s="112">
        <f>SUM(F1611:F1612)</f>
        <v>93</v>
      </c>
      <c r="G1610" s="112">
        <f>SUM(G1611:G1612)</f>
        <v>0</v>
      </c>
      <c r="H1610" s="154"/>
    </row>
    <row r="1611" spans="1:8" ht="14.25" customHeight="1">
      <c r="A1611" s="297"/>
      <c r="B1611" s="5" t="s">
        <v>141</v>
      </c>
      <c r="C1611" s="63" t="s">
        <v>462</v>
      </c>
      <c r="D1611" s="136">
        <v>70</v>
      </c>
      <c r="E1611" s="136">
        <v>26</v>
      </c>
      <c r="F1611" s="136">
        <v>26</v>
      </c>
      <c r="G1611" s="136"/>
      <c r="H1611" s="184">
        <v>0.3</v>
      </c>
    </row>
    <row r="1612" spans="1:8" ht="14.25" customHeight="1">
      <c r="A1612" s="297"/>
      <c r="B1612" s="5"/>
      <c r="C1612" s="63" t="s">
        <v>518</v>
      </c>
      <c r="D1612" s="136">
        <v>115</v>
      </c>
      <c r="E1612" s="136">
        <v>67</v>
      </c>
      <c r="F1612" s="136">
        <v>67</v>
      </c>
      <c r="G1612" s="136"/>
      <c r="H1612" s="184">
        <v>0.5</v>
      </c>
    </row>
    <row r="1613" spans="1:8" ht="14.25" customHeight="1">
      <c r="A1613" s="282">
        <v>25</v>
      </c>
      <c r="B1613" s="2" t="s">
        <v>207</v>
      </c>
      <c r="C1613" s="38"/>
      <c r="D1613" s="112">
        <f>SUM(D1614:D1614)</f>
        <v>60</v>
      </c>
      <c r="E1613" s="112">
        <f>SUM(E1614:E1614)</f>
        <v>42</v>
      </c>
      <c r="F1613" s="112">
        <f>SUM(F1614:F1614)</f>
        <v>42</v>
      </c>
      <c r="G1613" s="112">
        <f>SUM(G1614:G1614)</f>
        <v>0</v>
      </c>
      <c r="H1613" s="154"/>
    </row>
    <row r="1614" spans="1:8" ht="14.25" customHeight="1">
      <c r="A1614" s="284"/>
      <c r="B1614" s="18" t="s">
        <v>87</v>
      </c>
      <c r="C1614" s="42" t="s">
        <v>809</v>
      </c>
      <c r="D1614" s="132">
        <v>60</v>
      </c>
      <c r="E1614" s="132">
        <v>42</v>
      </c>
      <c r="F1614" s="132">
        <v>42</v>
      </c>
      <c r="G1614" s="132"/>
      <c r="H1614" s="172">
        <v>0.2</v>
      </c>
    </row>
    <row r="1615" spans="1:8" ht="14.25" customHeight="1">
      <c r="A1615" s="282">
        <v>26</v>
      </c>
      <c r="B1615" s="2" t="s">
        <v>123</v>
      </c>
      <c r="C1615" s="38"/>
      <c r="D1615" s="112">
        <f>SUM(D1616:D1626)</f>
        <v>2550</v>
      </c>
      <c r="E1615" s="112">
        <f>SUM(E1616:E1626)</f>
        <v>1286</v>
      </c>
      <c r="F1615" s="112">
        <f>SUM(F1616:F1626)</f>
        <v>486</v>
      </c>
      <c r="G1615" s="112">
        <f>SUM(G1616:G1626)</f>
        <v>0</v>
      </c>
      <c r="H1615" s="154"/>
    </row>
    <row r="1616" spans="1:8" ht="14.25" customHeight="1">
      <c r="A1616" s="297"/>
      <c r="B1616" s="5" t="s">
        <v>141</v>
      </c>
      <c r="C1616" s="63" t="s">
        <v>518</v>
      </c>
      <c r="D1616" s="136">
        <v>1100</v>
      </c>
      <c r="E1616" s="136">
        <v>190</v>
      </c>
      <c r="F1616" s="136">
        <v>190</v>
      </c>
      <c r="G1616" s="136"/>
      <c r="H1616" s="184">
        <v>0.2</v>
      </c>
    </row>
    <row r="1617" spans="1:8" ht="14.25" customHeight="1">
      <c r="A1617" s="297"/>
      <c r="B1617" s="5"/>
      <c r="C1617" s="63" t="s">
        <v>519</v>
      </c>
      <c r="D1617" s="136">
        <v>240</v>
      </c>
      <c r="E1617" s="136">
        <v>170</v>
      </c>
      <c r="F1617" s="136">
        <v>170</v>
      </c>
      <c r="G1617" s="136"/>
      <c r="H1617" s="184">
        <v>0.5</v>
      </c>
    </row>
    <row r="1618" spans="1:8" ht="14.25" customHeight="1">
      <c r="A1618" s="297"/>
      <c r="B1618" s="5"/>
      <c r="C1618" s="63" t="s">
        <v>494</v>
      </c>
      <c r="D1618" s="136">
        <v>220</v>
      </c>
      <c r="E1618" s="136">
        <v>2</v>
      </c>
      <c r="F1618" s="136">
        <v>2</v>
      </c>
      <c r="G1618" s="136"/>
      <c r="H1618" s="184">
        <v>0.5</v>
      </c>
    </row>
    <row r="1619" spans="1:8" ht="14.25" customHeight="1">
      <c r="A1619" s="296"/>
      <c r="B1619" s="10" t="s">
        <v>151</v>
      </c>
      <c r="C1619" s="63" t="s">
        <v>574</v>
      </c>
      <c r="D1619" s="136">
        <v>800</v>
      </c>
      <c r="E1619" s="136">
        <v>800</v>
      </c>
      <c r="F1619" s="136"/>
      <c r="G1619" s="136"/>
      <c r="H1619" s="184">
        <v>0.2</v>
      </c>
    </row>
    <row r="1620" spans="1:8" ht="14.25" customHeight="1">
      <c r="A1620" s="296"/>
      <c r="B1620" s="10" t="s">
        <v>196</v>
      </c>
      <c r="C1620" s="63" t="s">
        <v>669</v>
      </c>
      <c r="D1620" s="136">
        <v>15</v>
      </c>
      <c r="E1620" s="136">
        <v>3</v>
      </c>
      <c r="F1620" s="136">
        <v>3</v>
      </c>
      <c r="G1620" s="136">
        <v>0</v>
      </c>
      <c r="H1620" s="184">
        <v>0.15</v>
      </c>
    </row>
    <row r="1621" spans="1:8" ht="14.25" customHeight="1">
      <c r="A1621" s="296"/>
      <c r="B1621" s="10"/>
      <c r="C1621" s="63" t="s">
        <v>670</v>
      </c>
      <c r="D1621" s="136">
        <v>30</v>
      </c>
      <c r="E1621" s="136">
        <v>21</v>
      </c>
      <c r="F1621" s="136">
        <v>21</v>
      </c>
      <c r="G1621" s="136">
        <v>0</v>
      </c>
      <c r="H1621" s="184">
        <v>0.15</v>
      </c>
    </row>
    <row r="1622" spans="1:8" ht="14.25" customHeight="1">
      <c r="A1622" s="296"/>
      <c r="B1622" s="10"/>
      <c r="C1622" s="63" t="s">
        <v>466</v>
      </c>
      <c r="D1622" s="136">
        <v>10</v>
      </c>
      <c r="E1622" s="136">
        <v>10</v>
      </c>
      <c r="F1622" s="136">
        <v>10</v>
      </c>
      <c r="G1622" s="136">
        <v>0</v>
      </c>
      <c r="H1622" s="184">
        <v>0.8</v>
      </c>
    </row>
    <row r="1623" spans="1:8" ht="14.25" customHeight="1">
      <c r="A1623" s="296"/>
      <c r="B1623" s="10"/>
      <c r="C1623" s="63" t="s">
        <v>634</v>
      </c>
      <c r="D1623" s="136">
        <v>6</v>
      </c>
      <c r="E1623" s="136">
        <v>6</v>
      </c>
      <c r="F1623" s="136">
        <v>6</v>
      </c>
      <c r="G1623" s="136">
        <v>0</v>
      </c>
      <c r="H1623" s="184">
        <v>0.8</v>
      </c>
    </row>
    <row r="1624" spans="1:8" ht="14.25" customHeight="1">
      <c r="A1624" s="296"/>
      <c r="B1624" s="32" t="s">
        <v>87</v>
      </c>
      <c r="C1624" s="221" t="s">
        <v>874</v>
      </c>
      <c r="D1624" s="114">
        <v>56</v>
      </c>
      <c r="E1624" s="114">
        <v>44</v>
      </c>
      <c r="F1624" s="114">
        <v>44</v>
      </c>
      <c r="G1624" s="114"/>
      <c r="H1624" s="157">
        <v>0.2</v>
      </c>
    </row>
    <row r="1625" spans="1:8" ht="14.25" customHeight="1">
      <c r="A1625" s="296"/>
      <c r="B1625" s="32"/>
      <c r="C1625" s="221" t="s">
        <v>872</v>
      </c>
      <c r="D1625" s="114">
        <v>33</v>
      </c>
      <c r="E1625" s="114">
        <v>25</v>
      </c>
      <c r="F1625" s="114">
        <v>25</v>
      </c>
      <c r="G1625" s="114"/>
      <c r="H1625" s="157">
        <v>0.3</v>
      </c>
    </row>
    <row r="1626" spans="1:8" ht="14.25" customHeight="1">
      <c r="A1626" s="283"/>
      <c r="B1626" s="25"/>
      <c r="C1626" s="102" t="s">
        <v>871</v>
      </c>
      <c r="D1626" s="133">
        <v>40</v>
      </c>
      <c r="E1626" s="133">
        <v>15</v>
      </c>
      <c r="F1626" s="133">
        <v>15</v>
      </c>
      <c r="G1626" s="133"/>
      <c r="H1626" s="180">
        <v>0.3</v>
      </c>
    </row>
    <row r="1627" spans="1:8" ht="14.25" customHeight="1">
      <c r="A1627" s="282">
        <v>27</v>
      </c>
      <c r="B1627" s="2" t="s">
        <v>575</v>
      </c>
      <c r="C1627" s="38"/>
      <c r="D1627" s="112">
        <f>SUM(D1628:D1628)</f>
        <v>250</v>
      </c>
      <c r="E1627" s="112">
        <f>SUM(E1628:E1628)</f>
        <v>250</v>
      </c>
      <c r="F1627" s="112">
        <f>SUM(F1628:F1628)</f>
        <v>0</v>
      </c>
      <c r="G1627" s="112">
        <f>SUM(G1628:G1628)</f>
        <v>0</v>
      </c>
      <c r="H1627" s="154"/>
    </row>
    <row r="1628" spans="1:8" ht="14.25" customHeight="1">
      <c r="A1628" s="283"/>
      <c r="B1628" s="239" t="s">
        <v>151</v>
      </c>
      <c r="C1628" s="102" t="s">
        <v>574</v>
      </c>
      <c r="D1628" s="133">
        <v>250</v>
      </c>
      <c r="E1628" s="133">
        <v>250</v>
      </c>
      <c r="F1628" s="133"/>
      <c r="G1628" s="133"/>
      <c r="H1628" s="180">
        <v>0.15</v>
      </c>
    </row>
    <row r="1629" spans="1:8" ht="14.25" customHeight="1">
      <c r="A1629" s="282">
        <v>28</v>
      </c>
      <c r="B1629" s="2" t="s">
        <v>576</v>
      </c>
      <c r="C1629" s="38"/>
      <c r="D1629" s="112">
        <f>SUM(D1630:D1630)</f>
        <v>250</v>
      </c>
      <c r="E1629" s="112">
        <f>SUM(E1630:E1630)</f>
        <v>250</v>
      </c>
      <c r="F1629" s="112">
        <f>SUM(F1630:F1630)</f>
        <v>0</v>
      </c>
      <c r="G1629" s="112">
        <f>SUM(G1630:G1630)</f>
        <v>0</v>
      </c>
      <c r="H1629" s="154"/>
    </row>
    <row r="1630" spans="1:8" ht="14.25" customHeight="1">
      <c r="A1630" s="283"/>
      <c r="B1630" s="239" t="s">
        <v>151</v>
      </c>
      <c r="C1630" s="102" t="s">
        <v>574</v>
      </c>
      <c r="D1630" s="133">
        <v>250</v>
      </c>
      <c r="E1630" s="133">
        <v>250</v>
      </c>
      <c r="F1630" s="133"/>
      <c r="G1630" s="133"/>
      <c r="H1630" s="180">
        <v>0.15</v>
      </c>
    </row>
    <row r="1631" spans="1:8" ht="30.75" customHeight="1">
      <c r="A1631" s="282">
        <v>29</v>
      </c>
      <c r="B1631" s="2" t="s">
        <v>577</v>
      </c>
      <c r="C1631" s="321"/>
      <c r="D1631" s="322">
        <f>SUM(D1632:D1632)</f>
        <v>250</v>
      </c>
      <c r="E1631" s="322">
        <f>SUM(E1632:E1632)</f>
        <v>250</v>
      </c>
      <c r="F1631" s="322">
        <f>SUM(F1632:F1632)</f>
        <v>0</v>
      </c>
      <c r="G1631" s="322">
        <f>SUM(G1632:G1632)</f>
        <v>0</v>
      </c>
      <c r="H1631" s="323"/>
    </row>
    <row r="1632" spans="1:8" ht="14.25" customHeight="1">
      <c r="A1632" s="283"/>
      <c r="B1632" s="239" t="s">
        <v>151</v>
      </c>
      <c r="C1632" s="102" t="s">
        <v>574</v>
      </c>
      <c r="D1632" s="133">
        <v>250</v>
      </c>
      <c r="E1632" s="133">
        <v>250</v>
      </c>
      <c r="F1632" s="133"/>
      <c r="G1632" s="133"/>
      <c r="H1632" s="180">
        <v>0.15</v>
      </c>
    </row>
    <row r="1633" spans="1:8" ht="14.25" customHeight="1">
      <c r="A1633" s="282">
        <v>30</v>
      </c>
      <c r="B1633" s="2" t="s">
        <v>578</v>
      </c>
      <c r="C1633" s="38"/>
      <c r="D1633" s="112">
        <f>SUM(D1634:D1634)</f>
        <v>250</v>
      </c>
      <c r="E1633" s="112">
        <f>SUM(E1634:E1634)</f>
        <v>250</v>
      </c>
      <c r="F1633" s="112">
        <f>SUM(F1634:F1634)</f>
        <v>0</v>
      </c>
      <c r="G1633" s="112">
        <f>SUM(G1634:G1634)</f>
        <v>0</v>
      </c>
      <c r="H1633" s="154"/>
    </row>
    <row r="1634" spans="1:8" ht="14.25" customHeight="1">
      <c r="A1634" s="283"/>
      <c r="B1634" s="239" t="s">
        <v>151</v>
      </c>
      <c r="C1634" s="102" t="s">
        <v>574</v>
      </c>
      <c r="D1634" s="133">
        <v>250</v>
      </c>
      <c r="E1634" s="133">
        <v>250</v>
      </c>
      <c r="F1634" s="133"/>
      <c r="G1634" s="133"/>
      <c r="H1634" s="180">
        <v>0.15</v>
      </c>
    </row>
    <row r="1635" spans="1:8" ht="14.25" customHeight="1">
      <c r="A1635" s="282">
        <v>31</v>
      </c>
      <c r="B1635" s="2" t="s">
        <v>243</v>
      </c>
      <c r="C1635" s="38"/>
      <c r="D1635" s="112">
        <f>SUM(D1636:D1637)</f>
        <v>1315</v>
      </c>
      <c r="E1635" s="112">
        <f>SUM(E1636:E1637)</f>
        <v>1217</v>
      </c>
      <c r="F1635" s="112">
        <f>SUM(F1636:F1637)</f>
        <v>17</v>
      </c>
      <c r="G1635" s="112">
        <f>SUM(G1636:G1637)</f>
        <v>0</v>
      </c>
      <c r="H1635" s="154"/>
    </row>
    <row r="1636" spans="1:8" ht="14.25" customHeight="1">
      <c r="A1636" s="297"/>
      <c r="B1636" s="72" t="s">
        <v>141</v>
      </c>
      <c r="C1636" s="63" t="s">
        <v>520</v>
      </c>
      <c r="D1636" s="136">
        <v>115</v>
      </c>
      <c r="E1636" s="136">
        <v>17</v>
      </c>
      <c r="F1636" s="136">
        <v>17</v>
      </c>
      <c r="G1636" s="136"/>
      <c r="H1636" s="184">
        <v>0.4</v>
      </c>
    </row>
    <row r="1637" spans="1:8" ht="14.25" customHeight="1">
      <c r="A1637" s="284"/>
      <c r="B1637" s="325" t="s">
        <v>151</v>
      </c>
      <c r="C1637" s="42" t="s">
        <v>574</v>
      </c>
      <c r="D1637" s="132">
        <v>1200</v>
      </c>
      <c r="E1637" s="132">
        <v>1200</v>
      </c>
      <c r="F1637" s="132"/>
      <c r="G1637" s="132"/>
      <c r="H1637" s="172">
        <v>0.2</v>
      </c>
    </row>
    <row r="1638" spans="1:8" ht="14.25" customHeight="1">
      <c r="A1638" s="299">
        <v>32</v>
      </c>
      <c r="B1638" s="2" t="s">
        <v>46</v>
      </c>
      <c r="C1638" s="251"/>
      <c r="D1638" s="112">
        <f>SUM(D1639:D1647)</f>
        <v>2692</v>
      </c>
      <c r="E1638" s="112">
        <f>SUM(E1639:E1647)</f>
        <v>2184</v>
      </c>
      <c r="F1638" s="112">
        <f>SUM(F1639:F1647)</f>
        <v>425</v>
      </c>
      <c r="G1638" s="112">
        <f>SUM(G1639:G1647)</f>
        <v>0</v>
      </c>
      <c r="H1638" s="154"/>
    </row>
    <row r="1639" spans="1:8" ht="14.25" customHeight="1">
      <c r="A1639" s="307"/>
      <c r="B1639" s="5" t="s">
        <v>141</v>
      </c>
      <c r="C1639" s="63" t="s">
        <v>517</v>
      </c>
      <c r="D1639" s="136">
        <v>180</v>
      </c>
      <c r="E1639" s="136">
        <v>161</v>
      </c>
      <c r="F1639" s="136">
        <v>161</v>
      </c>
      <c r="G1639" s="136"/>
      <c r="H1639" s="184">
        <v>0.5</v>
      </c>
    </row>
    <row r="1640" spans="1:8" ht="14.25" customHeight="1">
      <c r="A1640" s="307"/>
      <c r="B1640" s="5"/>
      <c r="C1640" s="63" t="s">
        <v>511</v>
      </c>
      <c r="D1640" s="136">
        <v>300</v>
      </c>
      <c r="E1640" s="136">
        <v>223</v>
      </c>
      <c r="F1640" s="136">
        <v>223</v>
      </c>
      <c r="G1640" s="136"/>
      <c r="H1640" s="184">
        <v>0.8</v>
      </c>
    </row>
    <row r="1641" spans="1:8" ht="14.25" customHeight="1">
      <c r="A1641" s="307"/>
      <c r="B1641" s="5"/>
      <c r="C1641" s="63" t="s">
        <v>519</v>
      </c>
      <c r="D1641" s="136">
        <v>350</v>
      </c>
      <c r="E1641" s="136">
        <v>22</v>
      </c>
      <c r="F1641" s="136">
        <v>22</v>
      </c>
      <c r="G1641" s="136"/>
      <c r="H1641" s="184">
        <v>0.2</v>
      </c>
    </row>
    <row r="1642" spans="1:8" ht="14.25" customHeight="1">
      <c r="A1642" s="307"/>
      <c r="B1642" s="5" t="s">
        <v>151</v>
      </c>
      <c r="C1642" s="63" t="s">
        <v>579</v>
      </c>
      <c r="D1642" s="136">
        <v>169</v>
      </c>
      <c r="E1642" s="136">
        <v>169</v>
      </c>
      <c r="F1642" s="136"/>
      <c r="G1642" s="136"/>
      <c r="H1642" s="184">
        <v>0.1</v>
      </c>
    </row>
    <row r="1643" spans="1:8" ht="14.25" customHeight="1">
      <c r="A1643" s="307"/>
      <c r="C1643" s="63" t="s">
        <v>580</v>
      </c>
      <c r="D1643" s="136">
        <v>805</v>
      </c>
      <c r="E1643" s="136">
        <v>805</v>
      </c>
      <c r="F1643" s="136"/>
      <c r="G1643" s="136"/>
      <c r="H1643" s="184">
        <v>0.2</v>
      </c>
    </row>
    <row r="1644" spans="1:8" ht="14.25" customHeight="1">
      <c r="A1644" s="307"/>
      <c r="B1644" s="5"/>
      <c r="C1644" s="63" t="s">
        <v>581</v>
      </c>
      <c r="D1644" s="136">
        <v>635</v>
      </c>
      <c r="E1644" s="136">
        <v>635</v>
      </c>
      <c r="F1644" s="136"/>
      <c r="G1644" s="136"/>
      <c r="H1644" s="184">
        <v>0.25</v>
      </c>
    </row>
    <row r="1645" spans="1:8" ht="14.25" customHeight="1">
      <c r="A1645" s="307"/>
      <c r="B1645" s="5"/>
      <c r="C1645" s="63" t="s">
        <v>582</v>
      </c>
      <c r="D1645" s="136">
        <v>150</v>
      </c>
      <c r="E1645" s="136">
        <v>150</v>
      </c>
      <c r="F1645" s="136"/>
      <c r="G1645" s="136"/>
      <c r="H1645" s="184">
        <v>0.5</v>
      </c>
    </row>
    <row r="1646" spans="1:8" ht="14.25" customHeight="1">
      <c r="A1646" s="308"/>
      <c r="B1646" s="7" t="s">
        <v>87</v>
      </c>
      <c r="C1646" s="42" t="s">
        <v>871</v>
      </c>
      <c r="D1646" s="132">
        <v>20</v>
      </c>
      <c r="E1646" s="132">
        <v>11</v>
      </c>
      <c r="F1646" s="132">
        <v>11</v>
      </c>
      <c r="G1646" s="132"/>
      <c r="H1646" s="172">
        <v>0.2</v>
      </c>
    </row>
    <row r="1647" spans="1:8" ht="14.25" customHeight="1">
      <c r="A1647" s="308"/>
      <c r="B1647" s="7"/>
      <c r="C1647" s="42" t="s">
        <v>875</v>
      </c>
      <c r="D1647" s="132">
        <v>83</v>
      </c>
      <c r="E1647" s="132">
        <v>8</v>
      </c>
      <c r="F1647" s="132">
        <v>8</v>
      </c>
      <c r="G1647" s="132"/>
      <c r="H1647" s="172">
        <v>0.5</v>
      </c>
    </row>
    <row r="1648" spans="1:8" ht="14.25" customHeight="1">
      <c r="A1648" s="299">
        <v>33</v>
      </c>
      <c r="B1648" s="2" t="s">
        <v>213</v>
      </c>
      <c r="C1648" s="260"/>
      <c r="D1648" s="119">
        <f>SUM(D1649:D1652)</f>
        <v>780</v>
      </c>
      <c r="E1648" s="119">
        <f>SUM(E1649:E1652)</f>
        <v>180</v>
      </c>
      <c r="F1648" s="119">
        <f>SUM(F1649:F1652)</f>
        <v>180</v>
      </c>
      <c r="G1648" s="119">
        <f>SUM(G1649:G1652)</f>
        <v>0</v>
      </c>
      <c r="H1648" s="165"/>
    </row>
    <row r="1649" spans="1:8" ht="14.25" customHeight="1">
      <c r="A1649" s="307"/>
      <c r="B1649" s="5" t="s">
        <v>196</v>
      </c>
      <c r="C1649" s="252" t="s">
        <v>671</v>
      </c>
      <c r="D1649" s="208">
        <v>150</v>
      </c>
      <c r="E1649" s="208">
        <v>98</v>
      </c>
      <c r="F1649" s="208">
        <v>98</v>
      </c>
      <c r="G1649" s="208">
        <v>0</v>
      </c>
      <c r="H1649" s="184"/>
    </row>
    <row r="1650" spans="1:8" ht="14.25" customHeight="1">
      <c r="A1650" s="307"/>
      <c r="B1650" s="5"/>
      <c r="C1650" s="252" t="s">
        <v>393</v>
      </c>
      <c r="D1650" s="208">
        <v>10</v>
      </c>
      <c r="E1650" s="208">
        <v>10</v>
      </c>
      <c r="F1650" s="208">
        <v>10</v>
      </c>
      <c r="G1650" s="208">
        <v>0</v>
      </c>
      <c r="H1650" s="184">
        <v>0.8</v>
      </c>
    </row>
    <row r="1651" spans="1:8" ht="14.25" customHeight="1">
      <c r="A1651" s="307"/>
      <c r="B1651" s="5"/>
      <c r="C1651" s="252" t="s">
        <v>672</v>
      </c>
      <c r="D1651" s="208">
        <v>500</v>
      </c>
      <c r="E1651" s="208">
        <v>66</v>
      </c>
      <c r="F1651" s="208">
        <v>66</v>
      </c>
      <c r="G1651" s="208">
        <v>0</v>
      </c>
      <c r="H1651" s="184">
        <v>0.5</v>
      </c>
    </row>
    <row r="1652" spans="1:8" ht="14.25" customHeight="1">
      <c r="A1652" s="309"/>
      <c r="B1652" s="43"/>
      <c r="C1652" s="259" t="s">
        <v>673</v>
      </c>
      <c r="D1652" s="226">
        <v>120</v>
      </c>
      <c r="E1652" s="226">
        <v>6</v>
      </c>
      <c r="F1652" s="226">
        <v>6</v>
      </c>
      <c r="G1652" s="226">
        <v>0</v>
      </c>
      <c r="H1652" s="180">
        <v>0.7</v>
      </c>
    </row>
    <row r="1653" spans="1:8" ht="29.25" customHeight="1">
      <c r="A1653" s="310">
        <v>34</v>
      </c>
      <c r="B1653" s="75" t="s">
        <v>145</v>
      </c>
      <c r="C1653" s="261"/>
      <c r="D1653" s="141">
        <f>SUM(D1654)</f>
        <v>450</v>
      </c>
      <c r="E1653" s="141">
        <f>SUM(E1654)</f>
        <v>34</v>
      </c>
      <c r="F1653" s="141">
        <f>SUM(F1654)</f>
        <v>34</v>
      </c>
      <c r="G1653" s="141">
        <f>SUM(G1654)</f>
        <v>0</v>
      </c>
      <c r="H1653" s="187"/>
    </row>
    <row r="1654" spans="1:8" ht="14.25" customHeight="1">
      <c r="A1654" s="311"/>
      <c r="B1654" s="10" t="s">
        <v>141</v>
      </c>
      <c r="C1654" s="221" t="s">
        <v>518</v>
      </c>
      <c r="D1654" s="114">
        <v>450</v>
      </c>
      <c r="E1654" s="114">
        <v>34</v>
      </c>
      <c r="F1654" s="114">
        <v>34</v>
      </c>
      <c r="G1654" s="114"/>
      <c r="H1654" s="157">
        <v>0.1</v>
      </c>
    </row>
    <row r="1655" spans="1:8" ht="14.25" customHeight="1">
      <c r="A1655" s="299">
        <v>35</v>
      </c>
      <c r="B1655" s="2" t="s">
        <v>362</v>
      </c>
      <c r="C1655" s="38"/>
      <c r="D1655" s="112">
        <f>SUM(D1656:D1657)</f>
        <v>50</v>
      </c>
      <c r="E1655" s="112">
        <f>SUM(E1656:E1657)</f>
        <v>14</v>
      </c>
      <c r="F1655" s="112">
        <f>SUM(F1656:F1657)</f>
        <v>14</v>
      </c>
      <c r="G1655" s="112">
        <f>SUM(G1656:G1657)</f>
        <v>0</v>
      </c>
      <c r="H1655" s="154"/>
    </row>
    <row r="1656" spans="1:8" ht="14.25" customHeight="1">
      <c r="A1656" s="312"/>
      <c r="B1656" s="53" t="s">
        <v>87</v>
      </c>
      <c r="C1656" s="21" t="s">
        <v>871</v>
      </c>
      <c r="D1656" s="135">
        <v>23</v>
      </c>
      <c r="E1656" s="135">
        <v>12</v>
      </c>
      <c r="F1656" s="135">
        <v>12</v>
      </c>
      <c r="G1656" s="135"/>
      <c r="H1656" s="181">
        <v>0.2</v>
      </c>
    </row>
    <row r="1657" spans="1:8" ht="14.25" customHeight="1" thickBot="1">
      <c r="A1657" s="313"/>
      <c r="B1657" s="57"/>
      <c r="C1657" s="229" t="s">
        <v>875</v>
      </c>
      <c r="D1657" s="200">
        <v>27</v>
      </c>
      <c r="E1657" s="200">
        <v>2</v>
      </c>
      <c r="F1657" s="200">
        <v>2</v>
      </c>
      <c r="G1657" s="200"/>
      <c r="H1657" s="203">
        <v>0.2</v>
      </c>
    </row>
    <row r="1658" spans="1:8" ht="14.25" customHeight="1" thickBot="1">
      <c r="A1658" s="337"/>
      <c r="B1658" s="338" t="s">
        <v>147</v>
      </c>
      <c r="C1658" s="372"/>
      <c r="D1658" s="340">
        <f>D1655+D1653+D1648+D1638+D1635+D1633+D1631+D1629+D1627+D1615+D1613+D1610+D1608+D1606+D1604+D1602+D1599+D1596+D1594+D1592+D1589+D1587+D1585+D1583+D1581+D1579+D1577+D1575+D1570+D1568+D1563+D1561+D1559+D1556+D1554</f>
        <v>14278</v>
      </c>
      <c r="E1658" s="340">
        <f>E1655+E1653+E1648+E1638+E1635+E1633+E1631+E1629+E1627+E1615+E1613+E1610+E1608+E1606+E1604+E1602+E1599+E1596+E1594+E1592+E1589+E1587+E1585+E1583+E1581+E1579+E1577+E1575+E1570+E1568+E1563+E1561+E1559+E1556+E1554</f>
        <v>8305</v>
      </c>
      <c r="F1658" s="340">
        <f>F1655+F1653+F1648+F1638+F1635+F1633+F1631+F1629+F1627+F1615+F1613+F1610+F1608+F1606+F1604+F1602+F1599+F1596+F1594+F1592+F1589+F1587+F1585+F1583+F1581+F1579+F1577+F1575+F1570+F1568+F1563+F1561+F1559+F1556+F1554</f>
        <v>3385</v>
      </c>
      <c r="G1658" s="340">
        <f>G1655+G1653+G1648+G1638+G1635+G1633+G1631+G1629+G1627+G1615+G1613+G1610+G1608+G1606+G1604+G1602+G1599+G1596+G1594+G1592+G1589+G1587+G1585+G1583+G1581+G1579+G1577+G1575+G1570+G1568+G1563+G1561+G1559+G1556+G1554</f>
        <v>0</v>
      </c>
      <c r="H1658" s="341"/>
    </row>
    <row r="1659" spans="1:8" ht="14.25" customHeight="1">
      <c r="A1659" s="281"/>
      <c r="B1659" s="14" t="s">
        <v>8</v>
      </c>
      <c r="C1659" s="21"/>
      <c r="D1659" s="130"/>
      <c r="E1659" s="130"/>
      <c r="F1659" s="130"/>
      <c r="G1659" s="130"/>
      <c r="H1659" s="170"/>
    </row>
    <row r="1660" spans="1:8" ht="14.25" customHeight="1">
      <c r="A1660" s="282" t="s">
        <v>328</v>
      </c>
      <c r="B1660" s="2" t="s">
        <v>101</v>
      </c>
      <c r="C1660" s="38"/>
      <c r="D1660" s="112">
        <f>SUM(D1661:D1662)</f>
        <v>3008</v>
      </c>
      <c r="E1660" s="112">
        <f>SUM(E1661:E1662)</f>
        <v>3008</v>
      </c>
      <c r="F1660" s="112">
        <f>SUM(F1661:F1662)</f>
        <v>8</v>
      </c>
      <c r="G1660" s="112">
        <f>SUM(G1661:G1662)</f>
        <v>0</v>
      </c>
      <c r="H1660" s="153">
        <f>SUM(H1661:H1661)</f>
        <v>2.4</v>
      </c>
    </row>
    <row r="1661" spans="1:8" ht="14.25" customHeight="1">
      <c r="A1661" s="290"/>
      <c r="B1661" s="10" t="s">
        <v>158</v>
      </c>
      <c r="C1661" s="221" t="s">
        <v>619</v>
      </c>
      <c r="D1661" s="114">
        <v>8</v>
      </c>
      <c r="E1661" s="114">
        <v>8</v>
      </c>
      <c r="F1661" s="114">
        <v>8</v>
      </c>
      <c r="G1661" s="114">
        <v>0</v>
      </c>
      <c r="H1661" s="157">
        <v>2.4</v>
      </c>
    </row>
    <row r="1662" spans="1:8" ht="14.25" customHeight="1">
      <c r="A1662" s="286"/>
      <c r="B1662" s="6" t="s">
        <v>151</v>
      </c>
      <c r="C1662" s="102" t="s">
        <v>565</v>
      </c>
      <c r="D1662" s="133">
        <v>3000</v>
      </c>
      <c r="E1662" s="133">
        <v>3000</v>
      </c>
      <c r="F1662" s="133"/>
      <c r="G1662" s="133"/>
      <c r="H1662" s="180">
        <v>0</v>
      </c>
    </row>
    <row r="1663" spans="1:8" s="3" customFormat="1" ht="14.25" customHeight="1">
      <c r="A1663" s="282">
        <v>2</v>
      </c>
      <c r="B1663" s="2" t="s">
        <v>102</v>
      </c>
      <c r="C1663" s="48"/>
      <c r="D1663" s="112">
        <f>SUM(D1664)</f>
        <v>30</v>
      </c>
      <c r="E1663" s="112">
        <f>SUM(E1664)</f>
        <v>24</v>
      </c>
      <c r="F1663" s="112">
        <f>SUM(F1664)</f>
        <v>24</v>
      </c>
      <c r="G1663" s="112">
        <f>SUM(G1664)</f>
        <v>0</v>
      </c>
      <c r="H1663" s="153"/>
    </row>
    <row r="1664" spans="1:8" ht="14.25" customHeight="1">
      <c r="A1664" s="286"/>
      <c r="B1664" s="6" t="s">
        <v>158</v>
      </c>
      <c r="C1664" s="102" t="s">
        <v>617</v>
      </c>
      <c r="D1664" s="133">
        <v>30</v>
      </c>
      <c r="E1664" s="133">
        <v>24</v>
      </c>
      <c r="F1664" s="133">
        <v>24</v>
      </c>
      <c r="G1664" s="133">
        <v>0</v>
      </c>
      <c r="H1664" s="180">
        <v>2.5</v>
      </c>
    </row>
    <row r="1665" spans="1:8" s="3" customFormat="1" ht="14.25" customHeight="1">
      <c r="A1665" s="282">
        <v>3</v>
      </c>
      <c r="B1665" s="2" t="s">
        <v>71</v>
      </c>
      <c r="C1665" s="48"/>
      <c r="D1665" s="112">
        <f>SUM(D1666)</f>
        <v>40</v>
      </c>
      <c r="E1665" s="112">
        <f>SUM(E1666)</f>
        <v>24</v>
      </c>
      <c r="F1665" s="112">
        <f>SUM(F1666)</f>
        <v>24</v>
      </c>
      <c r="G1665" s="112"/>
      <c r="H1665" s="153"/>
    </row>
    <row r="1666" spans="1:8" ht="14.25" customHeight="1">
      <c r="A1666" s="286"/>
      <c r="B1666" s="6" t="s">
        <v>141</v>
      </c>
      <c r="C1666" s="102" t="s">
        <v>523</v>
      </c>
      <c r="D1666" s="133">
        <v>40</v>
      </c>
      <c r="E1666" s="133">
        <v>24</v>
      </c>
      <c r="F1666" s="133">
        <v>24</v>
      </c>
      <c r="G1666" s="133"/>
      <c r="H1666" s="180">
        <v>1.3</v>
      </c>
    </row>
    <row r="1667" spans="1:8" ht="14.25" customHeight="1">
      <c r="A1667" s="282">
        <v>4</v>
      </c>
      <c r="B1667" s="2" t="s">
        <v>66</v>
      </c>
      <c r="C1667" s="38"/>
      <c r="D1667" s="112">
        <f>SUM(D1668:D1669)</f>
        <v>106</v>
      </c>
      <c r="E1667" s="112">
        <f>SUM(E1668:E1669)</f>
        <v>44</v>
      </c>
      <c r="F1667" s="112">
        <f>SUM(F1668:F1669)</f>
        <v>44</v>
      </c>
      <c r="G1667" s="112">
        <f>SUM(G1668:G1669)</f>
        <v>0</v>
      </c>
      <c r="H1667" s="154"/>
    </row>
    <row r="1668" spans="1:8" ht="14.25" customHeight="1">
      <c r="A1668" s="290"/>
      <c r="B1668" s="5" t="s">
        <v>196</v>
      </c>
      <c r="C1668" s="63" t="s">
        <v>676</v>
      </c>
      <c r="D1668" s="136">
        <v>100</v>
      </c>
      <c r="E1668" s="136">
        <v>40</v>
      </c>
      <c r="F1668" s="136">
        <v>40</v>
      </c>
      <c r="G1668" s="136">
        <v>0</v>
      </c>
      <c r="H1668" s="184">
        <v>0.5</v>
      </c>
    </row>
    <row r="1669" spans="1:8" ht="14.25" customHeight="1">
      <c r="A1669" s="286"/>
      <c r="B1669" s="7"/>
      <c r="C1669" s="42" t="s">
        <v>675</v>
      </c>
      <c r="D1669" s="132">
        <v>6</v>
      </c>
      <c r="E1669" s="132">
        <v>4</v>
      </c>
      <c r="F1669" s="132">
        <v>4</v>
      </c>
      <c r="G1669" s="132">
        <v>0</v>
      </c>
      <c r="H1669" s="172">
        <v>0.6</v>
      </c>
    </row>
    <row r="1670" spans="1:8" ht="14.25" customHeight="1">
      <c r="A1670" s="282">
        <v>5</v>
      </c>
      <c r="B1670" s="2" t="s">
        <v>369</v>
      </c>
      <c r="C1670" s="38"/>
      <c r="D1670" s="112">
        <f>SUM(D1671:D1671)</f>
        <v>47</v>
      </c>
      <c r="E1670" s="112">
        <f>SUM(E1671:E1671)</f>
        <v>16</v>
      </c>
      <c r="F1670" s="112">
        <f>SUM(F1671:F1671)</f>
        <v>16</v>
      </c>
      <c r="G1670" s="112">
        <f>SUM(G1671:G1671)</f>
        <v>0</v>
      </c>
      <c r="H1670" s="153">
        <f>SUM(H1671:H1671)</f>
        <v>0.85</v>
      </c>
    </row>
    <row r="1671" spans="1:8" ht="14.25" customHeight="1">
      <c r="A1671" s="286"/>
      <c r="B1671" s="5" t="s">
        <v>141</v>
      </c>
      <c r="C1671" s="42" t="s">
        <v>524</v>
      </c>
      <c r="D1671" s="132">
        <v>47</v>
      </c>
      <c r="E1671" s="132">
        <v>16</v>
      </c>
      <c r="F1671" s="132">
        <v>16</v>
      </c>
      <c r="G1671" s="132"/>
      <c r="H1671" s="172">
        <v>0.85</v>
      </c>
    </row>
    <row r="1672" spans="1:8" ht="14.25" customHeight="1">
      <c r="A1672" s="282">
        <v>6</v>
      </c>
      <c r="B1672" s="2" t="s">
        <v>321</v>
      </c>
      <c r="C1672" s="38"/>
      <c r="D1672" s="112">
        <f>SUM(D1673:D1673)</f>
        <v>30</v>
      </c>
      <c r="E1672" s="112">
        <f>SUM(E1673:E1673)</f>
        <v>1</v>
      </c>
      <c r="F1672" s="112">
        <f>SUM(F1673:F1673)</f>
        <v>1</v>
      </c>
      <c r="G1672" s="112">
        <f>SUM(G1673:G1673)</f>
        <v>0</v>
      </c>
      <c r="H1672" s="154"/>
    </row>
    <row r="1673" spans="1:8" ht="14.25" customHeight="1">
      <c r="A1673" s="284"/>
      <c r="B1673" s="7" t="s">
        <v>87</v>
      </c>
      <c r="C1673" s="42" t="s">
        <v>870</v>
      </c>
      <c r="D1673" s="132">
        <v>30</v>
      </c>
      <c r="E1673" s="132">
        <v>1</v>
      </c>
      <c r="F1673" s="132">
        <v>1</v>
      </c>
      <c r="G1673" s="132"/>
      <c r="H1673" s="172">
        <v>0.2</v>
      </c>
    </row>
    <row r="1674" spans="1:8" s="22" customFormat="1" ht="14.25" customHeight="1">
      <c r="A1674" s="282">
        <v>7</v>
      </c>
      <c r="B1674" s="2" t="s">
        <v>104</v>
      </c>
      <c r="C1674" s="38"/>
      <c r="D1674" s="112">
        <f>SUM(D1675:D1675)</f>
        <v>300</v>
      </c>
      <c r="E1674" s="112">
        <f>SUM(E1675:E1675)</f>
        <v>11</v>
      </c>
      <c r="F1674" s="112">
        <f>SUM(F1675:F1675)</f>
        <v>11</v>
      </c>
      <c r="G1674" s="112">
        <f>SUM(G1675:G1675)</f>
        <v>0</v>
      </c>
      <c r="H1674" s="154"/>
    </row>
    <row r="1675" spans="1:8" s="22" customFormat="1" ht="14.25" customHeight="1">
      <c r="A1675" s="290"/>
      <c r="B1675" s="10" t="s">
        <v>141</v>
      </c>
      <c r="C1675" s="221" t="s">
        <v>525</v>
      </c>
      <c r="D1675" s="114">
        <v>300</v>
      </c>
      <c r="E1675" s="114">
        <v>11</v>
      </c>
      <c r="F1675" s="114">
        <v>11</v>
      </c>
      <c r="G1675" s="114"/>
      <c r="H1675" s="157">
        <v>1.1</v>
      </c>
    </row>
    <row r="1676" spans="1:8" s="22" customFormat="1" ht="14.25" customHeight="1">
      <c r="A1676" s="282">
        <v>8</v>
      </c>
      <c r="B1676" s="2" t="s">
        <v>106</v>
      </c>
      <c r="C1676" s="38"/>
      <c r="D1676" s="112">
        <f>SUM(D1677)</f>
        <v>28</v>
      </c>
      <c r="E1676" s="112">
        <f>SUM(E1677)</f>
        <v>5</v>
      </c>
      <c r="F1676" s="112">
        <f>SUM(F1677)</f>
        <v>5</v>
      </c>
      <c r="G1676" s="112">
        <f>SUM(G1677)</f>
        <v>0</v>
      </c>
      <c r="H1676" s="154"/>
    </row>
    <row r="1677" spans="1:8" s="22" customFormat="1" ht="14.25" customHeight="1">
      <c r="A1677" s="286"/>
      <c r="B1677" s="6" t="s">
        <v>87</v>
      </c>
      <c r="C1677" s="102" t="s">
        <v>876</v>
      </c>
      <c r="D1677" s="133">
        <v>28</v>
      </c>
      <c r="E1677" s="133">
        <v>5</v>
      </c>
      <c r="F1677" s="133">
        <v>5</v>
      </c>
      <c r="G1677" s="133"/>
      <c r="H1677" s="180">
        <v>0.4</v>
      </c>
    </row>
    <row r="1678" spans="1:8" s="3" customFormat="1" ht="14.25" customHeight="1">
      <c r="A1678" s="282">
        <v>9</v>
      </c>
      <c r="B1678" s="2" t="s">
        <v>239</v>
      </c>
      <c r="C1678" s="48"/>
      <c r="D1678" s="112">
        <f>SUM(D1679)</f>
        <v>100</v>
      </c>
      <c r="E1678" s="112">
        <f>SUM(E1679)</f>
        <v>40</v>
      </c>
      <c r="F1678" s="112">
        <f>SUM(F1679)</f>
        <v>40</v>
      </c>
      <c r="G1678" s="112">
        <f>SUM(G1679)</f>
        <v>0</v>
      </c>
      <c r="H1678" s="153"/>
    </row>
    <row r="1679" spans="1:8" ht="14.25" customHeight="1">
      <c r="A1679" s="286"/>
      <c r="B1679" s="6" t="s">
        <v>141</v>
      </c>
      <c r="C1679" s="102" t="s">
        <v>526</v>
      </c>
      <c r="D1679" s="133">
        <v>100</v>
      </c>
      <c r="E1679" s="133">
        <v>40</v>
      </c>
      <c r="F1679" s="133">
        <v>40</v>
      </c>
      <c r="G1679" s="133"/>
      <c r="H1679" s="180">
        <v>0.85</v>
      </c>
    </row>
    <row r="1680" spans="1:8" ht="14.25" customHeight="1">
      <c r="A1680" s="287">
        <v>10</v>
      </c>
      <c r="B1680" s="4" t="s">
        <v>250</v>
      </c>
      <c r="C1680" s="42"/>
      <c r="D1680" s="126">
        <f>SUM(D1681:D1681)</f>
        <v>30</v>
      </c>
      <c r="E1680" s="126">
        <f>SUM(E1681:E1681)</f>
        <v>12</v>
      </c>
      <c r="F1680" s="126">
        <f>SUM(F1681:F1681)</f>
        <v>12</v>
      </c>
      <c r="G1680" s="126">
        <f>SUM(G1681:G1681)</f>
        <v>0</v>
      </c>
      <c r="H1680" s="182"/>
    </row>
    <row r="1681" spans="1:8" ht="14.25" customHeight="1" thickBot="1">
      <c r="A1681" s="295"/>
      <c r="B1681" s="10" t="s">
        <v>141</v>
      </c>
      <c r="C1681" s="21" t="s">
        <v>527</v>
      </c>
      <c r="D1681" s="135">
        <v>30</v>
      </c>
      <c r="E1681" s="135">
        <v>12</v>
      </c>
      <c r="F1681" s="135">
        <v>12</v>
      </c>
      <c r="G1681" s="135"/>
      <c r="H1681" s="181">
        <v>1.3</v>
      </c>
    </row>
    <row r="1682" spans="1:8" ht="14.25" customHeight="1" thickBot="1">
      <c r="A1682" s="344"/>
      <c r="B1682" s="345" t="s">
        <v>163</v>
      </c>
      <c r="C1682" s="346"/>
      <c r="D1682" s="347">
        <f>D1670+D1660+D1667+D1672+D1674+D1680+D1676+D1665+D1678+D1663</f>
        <v>3719</v>
      </c>
      <c r="E1682" s="347">
        <f>E1670+E1660+E1667+E1672+E1674+E1680+E1676+E1665+E1678+E1663</f>
        <v>3185</v>
      </c>
      <c r="F1682" s="347">
        <f>F1670+F1660+F1667+F1672+F1674+F1680+F1676+F1665+F1678+F1663</f>
        <v>185</v>
      </c>
      <c r="G1682" s="347">
        <f>G1670+G1660+G1667+G1672+G1674+G1680+G1676+G1665+G1678+G1663</f>
        <v>0</v>
      </c>
      <c r="H1682" s="348"/>
    </row>
    <row r="1683" spans="1:8" ht="12.75">
      <c r="A1683" s="295"/>
      <c r="B1683" s="14" t="s">
        <v>6</v>
      </c>
      <c r="C1683" s="21"/>
      <c r="D1683" s="135"/>
      <c r="E1683" s="135"/>
      <c r="F1683" s="135"/>
      <c r="G1683" s="135"/>
      <c r="H1683" s="181"/>
    </row>
    <row r="1684" spans="1:8" ht="12.75">
      <c r="A1684" s="282" t="s">
        <v>328</v>
      </c>
      <c r="B1684" s="2" t="s">
        <v>124</v>
      </c>
      <c r="C1684" s="38"/>
      <c r="D1684" s="112">
        <f>SUM(D1685:D1685)</f>
        <v>90</v>
      </c>
      <c r="E1684" s="112">
        <f>SUM(E1685:E1685)</f>
        <v>15</v>
      </c>
      <c r="F1684" s="112">
        <f>SUM(F1685:F1685)</f>
        <v>15</v>
      </c>
      <c r="G1684" s="112">
        <f>SUM(G1685:G1685)</f>
        <v>0</v>
      </c>
      <c r="H1684" s="154"/>
    </row>
    <row r="1685" spans="1:8" ht="12.75">
      <c r="A1685" s="285"/>
      <c r="B1685" s="5" t="s">
        <v>141</v>
      </c>
      <c r="C1685" s="63" t="s">
        <v>528</v>
      </c>
      <c r="D1685" s="136">
        <v>90</v>
      </c>
      <c r="E1685" s="136">
        <v>15</v>
      </c>
      <c r="F1685" s="136">
        <v>15</v>
      </c>
      <c r="G1685" s="136"/>
      <c r="H1685" s="184">
        <v>0.1</v>
      </c>
    </row>
    <row r="1686" spans="1:8" ht="12.75">
      <c r="A1686" s="282" t="s">
        <v>329</v>
      </c>
      <c r="B1686" s="2" t="s">
        <v>125</v>
      </c>
      <c r="C1686" s="38"/>
      <c r="D1686" s="112">
        <f>SUM(D1687:D1687)</f>
        <v>100</v>
      </c>
      <c r="E1686" s="112">
        <f>SUM(E1687:E1687)</f>
        <v>10</v>
      </c>
      <c r="F1686" s="112">
        <f>SUM(F1687:F1687)</f>
        <v>10</v>
      </c>
      <c r="G1686" s="112">
        <f>SUM(G1687:G1687)</f>
        <v>0</v>
      </c>
      <c r="H1686" s="154"/>
    </row>
    <row r="1687" spans="1:8" ht="12.75">
      <c r="A1687" s="290"/>
      <c r="B1687" s="10" t="s">
        <v>141</v>
      </c>
      <c r="C1687" s="221" t="s">
        <v>529</v>
      </c>
      <c r="D1687" s="114">
        <v>100</v>
      </c>
      <c r="E1687" s="114">
        <v>10</v>
      </c>
      <c r="F1687" s="114">
        <v>10</v>
      </c>
      <c r="G1687" s="114"/>
      <c r="H1687" s="157">
        <v>0.4</v>
      </c>
    </row>
    <row r="1688" spans="1:8" s="3" customFormat="1" ht="12.75">
      <c r="A1688" s="282">
        <v>3</v>
      </c>
      <c r="B1688" s="2" t="s">
        <v>78</v>
      </c>
      <c r="C1688" s="48"/>
      <c r="D1688" s="112">
        <f>SUM(D1689)</f>
        <v>28</v>
      </c>
      <c r="E1688" s="112">
        <f>SUM(E1689)</f>
        <v>20</v>
      </c>
      <c r="F1688" s="112">
        <f>SUM(F1689)</f>
        <v>20</v>
      </c>
      <c r="G1688" s="112">
        <f>SUM(G1689)</f>
        <v>0</v>
      </c>
      <c r="H1688" s="153"/>
    </row>
    <row r="1689" spans="1:8" ht="12.75">
      <c r="A1689" s="286"/>
      <c r="B1689" s="6" t="s">
        <v>87</v>
      </c>
      <c r="C1689" s="102" t="s">
        <v>871</v>
      </c>
      <c r="D1689" s="133">
        <v>28</v>
      </c>
      <c r="E1689" s="133">
        <v>20</v>
      </c>
      <c r="F1689" s="133">
        <v>20</v>
      </c>
      <c r="G1689" s="133"/>
      <c r="H1689" s="180">
        <v>0.5</v>
      </c>
    </row>
    <row r="1690" spans="1:8" ht="12.75">
      <c r="A1690" s="282">
        <v>4</v>
      </c>
      <c r="B1690" s="2" t="s">
        <v>126</v>
      </c>
      <c r="C1690" s="38"/>
      <c r="D1690" s="112">
        <f>SUM(D1691:D1691)</f>
        <v>290</v>
      </c>
      <c r="E1690" s="112">
        <f>SUM(E1691:E1691)</f>
        <v>20</v>
      </c>
      <c r="F1690" s="112">
        <f>SUM(F1691:F1691)</f>
        <v>20</v>
      </c>
      <c r="G1690" s="112">
        <f>SUM(G1691:G1691)</f>
        <v>0</v>
      </c>
      <c r="H1690" s="154"/>
    </row>
    <row r="1691" spans="1:8" ht="12.75">
      <c r="A1691" s="288"/>
      <c r="B1691" s="53" t="s">
        <v>141</v>
      </c>
      <c r="C1691" s="21" t="s">
        <v>530</v>
      </c>
      <c r="D1691" s="135">
        <v>290</v>
      </c>
      <c r="E1691" s="135">
        <v>20</v>
      </c>
      <c r="F1691" s="135">
        <v>20</v>
      </c>
      <c r="G1691" s="135"/>
      <c r="H1691" s="181">
        <v>0.7</v>
      </c>
    </row>
    <row r="1692" spans="1:8" s="3" customFormat="1" ht="12.75">
      <c r="A1692" s="282">
        <v>5</v>
      </c>
      <c r="B1692" s="2" t="s">
        <v>155</v>
      </c>
      <c r="C1692" s="48"/>
      <c r="D1692" s="112">
        <f>SUM(D1693)</f>
        <v>33</v>
      </c>
      <c r="E1692" s="112">
        <f>SUM(E1693)</f>
        <v>25</v>
      </c>
      <c r="F1692" s="112">
        <f>SUM(F1693)</f>
        <v>25</v>
      </c>
      <c r="G1692" s="112">
        <f>SUM(G1693)</f>
        <v>0</v>
      </c>
      <c r="H1692" s="153"/>
    </row>
    <row r="1693" spans="1:8" ht="12.75">
      <c r="A1693" s="314"/>
      <c r="B1693" s="44" t="s">
        <v>87</v>
      </c>
      <c r="C1693" s="20" t="s">
        <v>870</v>
      </c>
      <c r="D1693" s="228">
        <v>33</v>
      </c>
      <c r="E1693" s="228">
        <v>25</v>
      </c>
      <c r="F1693" s="228">
        <v>25</v>
      </c>
      <c r="G1693" s="228"/>
      <c r="H1693" s="183">
        <v>0.3</v>
      </c>
    </row>
    <row r="1694" spans="1:8" ht="12.75">
      <c r="A1694" s="282">
        <v>6</v>
      </c>
      <c r="B1694" s="2" t="s">
        <v>127</v>
      </c>
      <c r="C1694" s="38"/>
      <c r="D1694" s="112">
        <f>SUM(D1695)</f>
        <v>100</v>
      </c>
      <c r="E1694" s="112">
        <f>SUM(E1695)</f>
        <v>40</v>
      </c>
      <c r="F1694" s="112">
        <f>SUM(F1695)</f>
        <v>40</v>
      </c>
      <c r="G1694" s="112">
        <f>SUM(G1695)</f>
        <v>0</v>
      </c>
      <c r="H1694" s="154"/>
    </row>
    <row r="1695" spans="1:8" ht="12.75">
      <c r="A1695" s="286"/>
      <c r="B1695" s="6" t="s">
        <v>141</v>
      </c>
      <c r="C1695" s="102" t="s">
        <v>530</v>
      </c>
      <c r="D1695" s="133">
        <v>100</v>
      </c>
      <c r="E1695" s="133">
        <v>40</v>
      </c>
      <c r="F1695" s="133">
        <v>40</v>
      </c>
      <c r="G1695" s="133"/>
      <c r="H1695" s="180">
        <v>0.1</v>
      </c>
    </row>
    <row r="1696" spans="1:8" ht="12.75">
      <c r="A1696" s="282">
        <v>7</v>
      </c>
      <c r="B1696" s="2" t="s">
        <v>61</v>
      </c>
      <c r="C1696" s="38"/>
      <c r="D1696" s="112">
        <f>SUM(D1697:D1699)</f>
        <v>662</v>
      </c>
      <c r="E1696" s="112">
        <f>SUM(E1697:E1699)</f>
        <v>483</v>
      </c>
      <c r="F1696" s="112">
        <f>SUM(F1697:F1699)</f>
        <v>35</v>
      </c>
      <c r="G1696" s="112">
        <f>SUM(G1697:G1699)</f>
        <v>0</v>
      </c>
      <c r="H1696" s="154"/>
    </row>
    <row r="1697" spans="1:8" ht="12.75">
      <c r="A1697" s="297"/>
      <c r="B1697" s="5" t="s">
        <v>151</v>
      </c>
      <c r="C1697" s="63" t="s">
        <v>581</v>
      </c>
      <c r="D1697" s="136">
        <v>448</v>
      </c>
      <c r="E1697" s="136">
        <v>448</v>
      </c>
      <c r="F1697" s="136"/>
      <c r="G1697" s="136"/>
      <c r="H1697" s="184">
        <v>0</v>
      </c>
    </row>
    <row r="1698" spans="1:8" ht="12.75">
      <c r="A1698" s="290"/>
      <c r="B1698" s="10" t="s">
        <v>196</v>
      </c>
      <c r="C1698" s="221" t="s">
        <v>675</v>
      </c>
      <c r="D1698" s="114">
        <v>14</v>
      </c>
      <c r="E1698" s="114">
        <v>6</v>
      </c>
      <c r="F1698" s="114">
        <v>6</v>
      </c>
      <c r="G1698" s="114">
        <v>0</v>
      </c>
      <c r="H1698" s="157">
        <v>0.3</v>
      </c>
    </row>
    <row r="1699" spans="1:8" ht="12.75">
      <c r="A1699" s="286"/>
      <c r="B1699" s="6"/>
      <c r="C1699" s="102" t="s">
        <v>676</v>
      </c>
      <c r="D1699" s="133">
        <v>200</v>
      </c>
      <c r="E1699" s="133">
        <v>29</v>
      </c>
      <c r="F1699" s="133">
        <v>29</v>
      </c>
      <c r="G1699" s="133">
        <v>0</v>
      </c>
      <c r="H1699" s="180">
        <v>0.5</v>
      </c>
    </row>
    <row r="1700" spans="1:8" ht="12.75">
      <c r="A1700" s="287">
        <v>8</v>
      </c>
      <c r="B1700" s="4" t="s">
        <v>252</v>
      </c>
      <c r="C1700" s="42"/>
      <c r="D1700" s="126">
        <f>SUM(D1701:D1702)</f>
        <v>127</v>
      </c>
      <c r="E1700" s="126">
        <f>SUM(E1701:E1702)</f>
        <v>55</v>
      </c>
      <c r="F1700" s="126">
        <f>SUM(F1701:F1702)</f>
        <v>55</v>
      </c>
      <c r="G1700" s="126">
        <f>SUM(G1701:G1702)</f>
        <v>0</v>
      </c>
      <c r="H1700" s="172"/>
    </row>
    <row r="1701" spans="1:8" ht="12.75">
      <c r="A1701" s="290"/>
      <c r="B1701" s="10" t="s">
        <v>87</v>
      </c>
      <c r="C1701" s="221" t="s">
        <v>872</v>
      </c>
      <c r="D1701" s="114">
        <v>27</v>
      </c>
      <c r="E1701" s="114">
        <v>25</v>
      </c>
      <c r="F1701" s="114">
        <v>25</v>
      </c>
      <c r="G1701" s="114"/>
      <c r="H1701" s="157">
        <v>0.3</v>
      </c>
    </row>
    <row r="1702" spans="1:8" ht="12.75">
      <c r="A1702" s="286"/>
      <c r="B1702" s="6" t="s">
        <v>196</v>
      </c>
      <c r="C1702" s="102" t="s">
        <v>676</v>
      </c>
      <c r="D1702" s="133">
        <v>100</v>
      </c>
      <c r="E1702" s="133">
        <v>30</v>
      </c>
      <c r="F1702" s="133">
        <v>30</v>
      </c>
      <c r="G1702" s="133">
        <v>0</v>
      </c>
      <c r="H1702" s="180">
        <v>0.5</v>
      </c>
    </row>
    <row r="1703" spans="1:8" ht="12.75">
      <c r="A1703" s="282">
        <v>9</v>
      </c>
      <c r="B1703" s="2" t="s">
        <v>128</v>
      </c>
      <c r="C1703" s="38"/>
      <c r="D1703" s="112">
        <f>SUM(D1704:D1704)</f>
        <v>100</v>
      </c>
      <c r="E1703" s="112">
        <f>SUM(E1704:E1704)</f>
        <v>10</v>
      </c>
      <c r="F1703" s="112">
        <f>SUM(F1704:F1704)</f>
        <v>10</v>
      </c>
      <c r="G1703" s="112">
        <f>SUM(G1704:G1704)</f>
        <v>0</v>
      </c>
      <c r="H1703" s="154"/>
    </row>
    <row r="1704" spans="1:8" ht="12.75">
      <c r="A1704" s="285"/>
      <c r="B1704" s="5" t="s">
        <v>141</v>
      </c>
      <c r="C1704" s="63" t="s">
        <v>529</v>
      </c>
      <c r="D1704" s="136">
        <v>100</v>
      </c>
      <c r="E1704" s="136">
        <v>10</v>
      </c>
      <c r="F1704" s="136">
        <v>10</v>
      </c>
      <c r="G1704" s="136"/>
      <c r="H1704" s="184">
        <v>0.5</v>
      </c>
    </row>
    <row r="1705" spans="1:8" ht="12.75">
      <c r="A1705" s="282">
        <v>10</v>
      </c>
      <c r="B1705" s="2" t="s">
        <v>75</v>
      </c>
      <c r="C1705" s="38"/>
      <c r="D1705" s="112">
        <f>SUM(D1706:D1706)</f>
        <v>20</v>
      </c>
      <c r="E1705" s="112">
        <f>SUM(E1706:E1706)</f>
        <v>10</v>
      </c>
      <c r="F1705" s="112">
        <f>SUM(F1706:F1706)</f>
        <v>10</v>
      </c>
      <c r="G1705" s="112">
        <f>SUM(G1706:G1706)</f>
        <v>0</v>
      </c>
      <c r="H1705" s="154"/>
    </row>
    <row r="1706" spans="1:8" ht="12.75">
      <c r="A1706" s="285"/>
      <c r="B1706" s="5" t="s">
        <v>141</v>
      </c>
      <c r="C1706" s="63" t="s">
        <v>530</v>
      </c>
      <c r="D1706" s="136">
        <v>20</v>
      </c>
      <c r="E1706" s="136">
        <v>10</v>
      </c>
      <c r="F1706" s="136">
        <v>10</v>
      </c>
      <c r="G1706" s="136"/>
      <c r="H1706" s="184">
        <v>0.3</v>
      </c>
    </row>
    <row r="1707" spans="1:8" ht="12.75">
      <c r="A1707" s="282">
        <v>11</v>
      </c>
      <c r="B1707" s="2" t="s">
        <v>117</v>
      </c>
      <c r="C1707" s="38"/>
      <c r="D1707" s="112">
        <f>SUM(D1708:D1708)</f>
        <v>30</v>
      </c>
      <c r="E1707" s="112">
        <f>SUM(E1708:E1708)</f>
        <v>9</v>
      </c>
      <c r="F1707" s="112">
        <f>SUM(F1708:F1708)</f>
        <v>9</v>
      </c>
      <c r="G1707" s="112">
        <f>SUM(G1708:G1708)</f>
        <v>0</v>
      </c>
      <c r="H1707" s="154"/>
    </row>
    <row r="1708" spans="1:8" ht="12.75">
      <c r="A1708" s="290"/>
      <c r="B1708" s="10" t="s">
        <v>87</v>
      </c>
      <c r="C1708" s="221" t="s">
        <v>871</v>
      </c>
      <c r="D1708" s="114">
        <v>30</v>
      </c>
      <c r="E1708" s="114">
        <v>9</v>
      </c>
      <c r="F1708" s="114">
        <v>9</v>
      </c>
      <c r="G1708" s="114"/>
      <c r="H1708" s="157">
        <v>0.2</v>
      </c>
    </row>
    <row r="1709" spans="1:8" ht="12.75">
      <c r="A1709" s="282">
        <v>12</v>
      </c>
      <c r="B1709" s="2" t="s">
        <v>129</v>
      </c>
      <c r="C1709" s="38"/>
      <c r="D1709" s="112">
        <f>SUM(D1710:D1714)</f>
        <v>569</v>
      </c>
      <c r="E1709" s="112">
        <f>SUM(E1710:E1714)</f>
        <v>462</v>
      </c>
      <c r="F1709" s="112">
        <f>SUM(F1710:F1714)</f>
        <v>462</v>
      </c>
      <c r="G1709" s="112">
        <f>SUM(G1710:G1714)</f>
        <v>0</v>
      </c>
      <c r="H1709" s="154"/>
    </row>
    <row r="1710" spans="1:8" ht="12.75">
      <c r="A1710" s="285"/>
      <c r="B1710" s="5" t="s">
        <v>141</v>
      </c>
      <c r="C1710" s="63" t="s">
        <v>530</v>
      </c>
      <c r="D1710" s="136">
        <v>100</v>
      </c>
      <c r="E1710" s="136">
        <v>60</v>
      </c>
      <c r="F1710" s="136">
        <v>60</v>
      </c>
      <c r="G1710" s="136"/>
      <c r="H1710" s="184">
        <v>0.3</v>
      </c>
    </row>
    <row r="1711" spans="1:8" ht="12.75">
      <c r="A1711" s="285"/>
      <c r="B1711" s="5"/>
      <c r="C1711" s="63" t="s">
        <v>529</v>
      </c>
      <c r="D1711" s="136">
        <v>200</v>
      </c>
      <c r="E1711" s="136">
        <v>160</v>
      </c>
      <c r="F1711" s="136">
        <v>160</v>
      </c>
      <c r="G1711" s="136"/>
      <c r="H1711" s="184">
        <v>0.35</v>
      </c>
    </row>
    <row r="1712" spans="1:8" ht="12.75">
      <c r="A1712" s="285"/>
      <c r="B1712" s="5" t="s">
        <v>158</v>
      </c>
      <c r="C1712" s="63" t="s">
        <v>614</v>
      </c>
      <c r="D1712" s="136">
        <v>200</v>
      </c>
      <c r="E1712" s="136">
        <v>200</v>
      </c>
      <c r="F1712" s="136">
        <v>200</v>
      </c>
      <c r="G1712" s="136">
        <v>0</v>
      </c>
      <c r="H1712" s="184">
        <v>0.4</v>
      </c>
    </row>
    <row r="1713" spans="1:8" ht="12.75">
      <c r="A1713" s="287"/>
      <c r="B1713" s="7" t="s">
        <v>87</v>
      </c>
      <c r="C1713" s="42" t="s">
        <v>810</v>
      </c>
      <c r="D1713" s="132">
        <v>30</v>
      </c>
      <c r="E1713" s="132">
        <v>7</v>
      </c>
      <c r="F1713" s="132">
        <v>7</v>
      </c>
      <c r="G1713" s="132"/>
      <c r="H1713" s="172">
        <v>0.1</v>
      </c>
    </row>
    <row r="1714" spans="1:8" ht="12.75">
      <c r="A1714" s="287"/>
      <c r="B1714" s="7"/>
      <c r="C1714" s="42" t="s">
        <v>872</v>
      </c>
      <c r="D1714" s="132">
        <v>39</v>
      </c>
      <c r="E1714" s="132">
        <v>35</v>
      </c>
      <c r="F1714" s="132">
        <v>35</v>
      </c>
      <c r="G1714" s="132"/>
      <c r="H1714" s="172">
        <v>0.2</v>
      </c>
    </row>
    <row r="1715" spans="1:8" ht="12.75">
      <c r="A1715" s="282">
        <v>13</v>
      </c>
      <c r="B1715" s="2" t="s">
        <v>130</v>
      </c>
      <c r="C1715" s="38"/>
      <c r="D1715" s="112">
        <f>SUM(D1716:D1716)</f>
        <v>320</v>
      </c>
      <c r="E1715" s="112">
        <f>SUM(E1716:E1716)</f>
        <v>80</v>
      </c>
      <c r="F1715" s="112">
        <f>SUM(F1716:F1716)</f>
        <v>80</v>
      </c>
      <c r="G1715" s="112">
        <f>SUM(G1716:G1716)</f>
        <v>0</v>
      </c>
      <c r="H1715" s="154"/>
    </row>
    <row r="1716" spans="1:8" ht="12.75">
      <c r="A1716" s="285"/>
      <c r="B1716" s="5" t="s">
        <v>141</v>
      </c>
      <c r="C1716" s="63" t="s">
        <v>530</v>
      </c>
      <c r="D1716" s="136">
        <v>320</v>
      </c>
      <c r="E1716" s="136">
        <v>80</v>
      </c>
      <c r="F1716" s="136">
        <v>80</v>
      </c>
      <c r="G1716" s="136"/>
      <c r="H1716" s="184">
        <v>0.15</v>
      </c>
    </row>
    <row r="1717" spans="1:8" ht="12.75">
      <c r="A1717" s="282">
        <v>14</v>
      </c>
      <c r="B1717" s="2" t="s">
        <v>131</v>
      </c>
      <c r="C1717" s="38"/>
      <c r="D1717" s="112">
        <f>SUM(D1718:D1718)</f>
        <v>190</v>
      </c>
      <c r="E1717" s="112">
        <f>SUM(E1718:E1718)</f>
        <v>55</v>
      </c>
      <c r="F1717" s="112">
        <f>SUM(F1718:F1718)</f>
        <v>55</v>
      </c>
      <c r="G1717" s="112">
        <f>SUM(G1718:G1718)</f>
        <v>0</v>
      </c>
      <c r="H1717" s="154"/>
    </row>
    <row r="1718" spans="1:8" ht="12.75">
      <c r="A1718" s="285"/>
      <c r="B1718" s="5" t="s">
        <v>141</v>
      </c>
      <c r="C1718" s="63" t="s">
        <v>529</v>
      </c>
      <c r="D1718" s="136">
        <v>190</v>
      </c>
      <c r="E1718" s="136">
        <v>55</v>
      </c>
      <c r="F1718" s="136">
        <v>55</v>
      </c>
      <c r="G1718" s="136"/>
      <c r="H1718" s="184">
        <v>0.15</v>
      </c>
    </row>
    <row r="1719" spans="1:8" ht="12.75">
      <c r="A1719" s="282">
        <v>15</v>
      </c>
      <c r="B1719" s="2" t="s">
        <v>132</v>
      </c>
      <c r="C1719" s="38"/>
      <c r="D1719" s="112">
        <f>SUM(D1720:D1723)</f>
        <v>59</v>
      </c>
      <c r="E1719" s="112">
        <f>SUM(E1720:E1723)</f>
        <v>26</v>
      </c>
      <c r="F1719" s="112">
        <f>SUM(F1720:F1723)</f>
        <v>26</v>
      </c>
      <c r="G1719" s="112">
        <f>SUM(G1720:G1723)</f>
        <v>0</v>
      </c>
      <c r="H1719" s="154"/>
    </row>
    <row r="1720" spans="1:8" ht="12.75">
      <c r="A1720" s="285"/>
      <c r="B1720" s="5" t="s">
        <v>87</v>
      </c>
      <c r="C1720" s="63" t="s">
        <v>870</v>
      </c>
      <c r="D1720" s="136">
        <v>9</v>
      </c>
      <c r="E1720" s="136">
        <v>1</v>
      </c>
      <c r="F1720" s="136">
        <v>1</v>
      </c>
      <c r="G1720" s="136"/>
      <c r="H1720" s="184">
        <v>0.2</v>
      </c>
    </row>
    <row r="1721" spans="1:8" ht="12.75">
      <c r="A1721" s="290"/>
      <c r="B1721" s="10"/>
      <c r="C1721" s="221" t="s">
        <v>871</v>
      </c>
      <c r="D1721" s="114">
        <v>3</v>
      </c>
      <c r="E1721" s="114">
        <v>2</v>
      </c>
      <c r="F1721" s="114">
        <v>2</v>
      </c>
      <c r="G1721" s="114"/>
      <c r="H1721" s="157">
        <v>0.2</v>
      </c>
    </row>
    <row r="1722" spans="1:8" ht="12.75">
      <c r="A1722" s="290"/>
      <c r="B1722" s="10"/>
      <c r="C1722" s="221" t="s">
        <v>875</v>
      </c>
      <c r="D1722" s="114">
        <v>37</v>
      </c>
      <c r="E1722" s="114">
        <v>13</v>
      </c>
      <c r="F1722" s="114">
        <v>13</v>
      </c>
      <c r="G1722" s="114"/>
      <c r="H1722" s="157">
        <v>0.3</v>
      </c>
    </row>
    <row r="1723" spans="1:8" ht="12.75">
      <c r="A1723" s="290"/>
      <c r="B1723" s="10"/>
      <c r="C1723" s="221" t="s">
        <v>812</v>
      </c>
      <c r="D1723" s="114">
        <v>10</v>
      </c>
      <c r="E1723" s="114">
        <v>10</v>
      </c>
      <c r="F1723" s="114">
        <v>10</v>
      </c>
      <c r="G1723" s="114"/>
      <c r="H1723" s="157">
        <v>1.1</v>
      </c>
    </row>
    <row r="1724" spans="1:8" ht="12" customHeight="1">
      <c r="A1724" s="282">
        <v>16</v>
      </c>
      <c r="B1724" s="2" t="s">
        <v>133</v>
      </c>
      <c r="C1724" s="38"/>
      <c r="D1724" s="112">
        <f>SUM(D1725:D1728)</f>
        <v>1050</v>
      </c>
      <c r="E1724" s="112">
        <f>SUM(E1725:E1728)</f>
        <v>881</v>
      </c>
      <c r="F1724" s="112">
        <f>SUM(F1725:F1728)</f>
        <v>881</v>
      </c>
      <c r="G1724" s="112">
        <f>SUM(G1725:G1728)</f>
        <v>0</v>
      </c>
      <c r="H1724" s="154"/>
    </row>
    <row r="1725" spans="1:8" ht="12" customHeight="1">
      <c r="A1725" s="285"/>
      <c r="B1725" s="5" t="s">
        <v>141</v>
      </c>
      <c r="C1725" s="63" t="s">
        <v>528</v>
      </c>
      <c r="D1725" s="136">
        <v>100</v>
      </c>
      <c r="E1725" s="136">
        <v>85</v>
      </c>
      <c r="F1725" s="136">
        <v>85</v>
      </c>
      <c r="G1725" s="136"/>
      <c r="H1725" s="184">
        <v>0.15</v>
      </c>
    </row>
    <row r="1726" spans="1:8" ht="12.75">
      <c r="A1726" s="285"/>
      <c r="B1726" s="5"/>
      <c r="C1726" s="63" t="s">
        <v>531</v>
      </c>
      <c r="D1726" s="136">
        <v>450</v>
      </c>
      <c r="E1726" s="136">
        <v>395</v>
      </c>
      <c r="F1726" s="136">
        <v>395</v>
      </c>
      <c r="G1726" s="136"/>
      <c r="H1726" s="184">
        <v>0.25</v>
      </c>
    </row>
    <row r="1727" spans="1:8" ht="12.75">
      <c r="A1727" s="285"/>
      <c r="B1727" s="5"/>
      <c r="C1727" s="63" t="s">
        <v>530</v>
      </c>
      <c r="D1727" s="136">
        <v>250</v>
      </c>
      <c r="E1727" s="136">
        <v>215</v>
      </c>
      <c r="F1727" s="136">
        <v>215</v>
      </c>
      <c r="G1727" s="136"/>
      <c r="H1727" s="184">
        <v>0.35</v>
      </c>
    </row>
    <row r="1728" spans="1:8" ht="12.75">
      <c r="A1728" s="290"/>
      <c r="B1728" s="10"/>
      <c r="C1728" s="221" t="s">
        <v>529</v>
      </c>
      <c r="D1728" s="114">
        <v>250</v>
      </c>
      <c r="E1728" s="114">
        <v>186</v>
      </c>
      <c r="F1728" s="114">
        <v>186</v>
      </c>
      <c r="G1728" s="114"/>
      <c r="H1728" s="157">
        <v>0.45</v>
      </c>
    </row>
    <row r="1729" spans="1:8" ht="12.75">
      <c r="A1729" s="282">
        <v>17</v>
      </c>
      <c r="B1729" s="2" t="s">
        <v>169</v>
      </c>
      <c r="C1729" s="48"/>
      <c r="D1729" s="112">
        <f>SUM(D1730:D1730)</f>
        <v>10</v>
      </c>
      <c r="E1729" s="112">
        <f>SUM(E1730:E1730)</f>
        <v>1</v>
      </c>
      <c r="F1729" s="112">
        <f>SUM(F1730:F1730)</f>
        <v>1</v>
      </c>
      <c r="G1729" s="112">
        <f>SUM(G1730:G1730)</f>
        <v>0</v>
      </c>
      <c r="H1729" s="153"/>
    </row>
    <row r="1730" spans="1:8" ht="12.75">
      <c r="A1730" s="290"/>
      <c r="B1730" s="10" t="s">
        <v>87</v>
      </c>
      <c r="C1730" s="221" t="s">
        <v>870</v>
      </c>
      <c r="D1730" s="114">
        <v>10</v>
      </c>
      <c r="E1730" s="114">
        <v>1</v>
      </c>
      <c r="F1730" s="114">
        <v>1</v>
      </c>
      <c r="G1730" s="114"/>
      <c r="H1730" s="157">
        <v>0.2</v>
      </c>
    </row>
    <row r="1731" spans="1:8" ht="12.75">
      <c r="A1731" s="282">
        <v>18</v>
      </c>
      <c r="B1731" s="2" t="s">
        <v>322</v>
      </c>
      <c r="C1731" s="38"/>
      <c r="D1731" s="112">
        <f>SUM(D1732:D1735)</f>
        <v>292</v>
      </c>
      <c r="E1731" s="112">
        <f>SUM(E1732:E1735)</f>
        <v>226</v>
      </c>
      <c r="F1731" s="112">
        <f>SUM(F1732:F1735)</f>
        <v>226</v>
      </c>
      <c r="G1731" s="112">
        <f>SUM(G1732:G1735)</f>
        <v>0</v>
      </c>
      <c r="H1731" s="154"/>
    </row>
    <row r="1732" spans="1:8" ht="12.75">
      <c r="A1732" s="297"/>
      <c r="B1732" s="5" t="s">
        <v>87</v>
      </c>
      <c r="C1732" s="63" t="s">
        <v>872</v>
      </c>
      <c r="D1732" s="136">
        <v>38</v>
      </c>
      <c r="E1732" s="136">
        <v>38</v>
      </c>
      <c r="F1732" s="136">
        <v>38</v>
      </c>
      <c r="G1732" s="136"/>
      <c r="H1732" s="184">
        <v>0.2</v>
      </c>
    </row>
    <row r="1733" spans="1:8" ht="12.75">
      <c r="A1733" s="297"/>
      <c r="B1733" s="5"/>
      <c r="C1733" s="63" t="s">
        <v>871</v>
      </c>
      <c r="D1733" s="136">
        <v>140</v>
      </c>
      <c r="E1733" s="136">
        <v>140</v>
      </c>
      <c r="F1733" s="136">
        <v>140</v>
      </c>
      <c r="G1733" s="136"/>
      <c r="H1733" s="184">
        <v>0.2</v>
      </c>
    </row>
    <row r="1734" spans="1:8" ht="12.75">
      <c r="A1734" s="297"/>
      <c r="B1734" s="5"/>
      <c r="C1734" s="63" t="s">
        <v>875</v>
      </c>
      <c r="D1734" s="136">
        <v>55</v>
      </c>
      <c r="E1734" s="136">
        <v>16</v>
      </c>
      <c r="F1734" s="136">
        <v>16</v>
      </c>
      <c r="G1734" s="136"/>
      <c r="H1734" s="184">
        <v>0.2</v>
      </c>
    </row>
    <row r="1735" spans="1:8" ht="12.75">
      <c r="A1735" s="288"/>
      <c r="B1735" s="53"/>
      <c r="C1735" s="21" t="s">
        <v>877</v>
      </c>
      <c r="D1735" s="135">
        <v>59</v>
      </c>
      <c r="E1735" s="135">
        <v>32</v>
      </c>
      <c r="F1735" s="135">
        <v>32</v>
      </c>
      <c r="G1735" s="135"/>
      <c r="H1735" s="181">
        <v>0.5</v>
      </c>
    </row>
    <row r="1736" spans="1:8" ht="12.75">
      <c r="A1736" s="282">
        <v>19</v>
      </c>
      <c r="B1736" s="2" t="s">
        <v>114</v>
      </c>
      <c r="C1736" s="38"/>
      <c r="D1736" s="112">
        <f>SUM(D1737:D1737)</f>
        <v>170</v>
      </c>
      <c r="E1736" s="112">
        <f>SUM(E1737:E1737)</f>
        <v>109</v>
      </c>
      <c r="F1736" s="112">
        <f>SUM(F1737:F1737)</f>
        <v>109</v>
      </c>
      <c r="G1736" s="112">
        <f>SUM(G1737:G1737)</f>
        <v>0</v>
      </c>
      <c r="H1736" s="154"/>
    </row>
    <row r="1737" spans="1:8" ht="12.75">
      <c r="A1737" s="285"/>
      <c r="B1737" s="5" t="s">
        <v>141</v>
      </c>
      <c r="C1737" s="63" t="s">
        <v>530</v>
      </c>
      <c r="D1737" s="136">
        <v>170</v>
      </c>
      <c r="E1737" s="136">
        <v>109</v>
      </c>
      <c r="F1737" s="136">
        <v>109</v>
      </c>
      <c r="G1737" s="136"/>
      <c r="H1737" s="184">
        <v>0.5</v>
      </c>
    </row>
    <row r="1738" spans="1:8" ht="12.75">
      <c r="A1738" s="282">
        <v>20</v>
      </c>
      <c r="B1738" s="2" t="s">
        <v>134</v>
      </c>
      <c r="C1738" s="38"/>
      <c r="D1738" s="112">
        <f>SUM(D1739:D1740)</f>
        <v>500</v>
      </c>
      <c r="E1738" s="112">
        <f>SUM(E1739:E1740)</f>
        <v>133</v>
      </c>
      <c r="F1738" s="112">
        <f>SUM(F1739:F1740)</f>
        <v>133</v>
      </c>
      <c r="G1738" s="112">
        <f>SUM(G1739:G1740)</f>
        <v>0</v>
      </c>
      <c r="H1738" s="154"/>
    </row>
    <row r="1739" spans="1:8" ht="12.75">
      <c r="A1739" s="285"/>
      <c r="B1739" s="5" t="s">
        <v>141</v>
      </c>
      <c r="C1739" s="63" t="s">
        <v>530</v>
      </c>
      <c r="D1739" s="136">
        <v>250</v>
      </c>
      <c r="E1739" s="136">
        <v>36</v>
      </c>
      <c r="F1739" s="136">
        <v>36</v>
      </c>
      <c r="G1739" s="136"/>
      <c r="H1739" s="184">
        <v>0.25</v>
      </c>
    </row>
    <row r="1740" spans="1:8" ht="12.75">
      <c r="A1740" s="286"/>
      <c r="B1740" s="6"/>
      <c r="C1740" s="102" t="s">
        <v>529</v>
      </c>
      <c r="D1740" s="133">
        <v>250</v>
      </c>
      <c r="E1740" s="133">
        <v>97</v>
      </c>
      <c r="F1740" s="133">
        <v>97</v>
      </c>
      <c r="G1740" s="133"/>
      <c r="H1740" s="180">
        <v>0.5</v>
      </c>
    </row>
    <row r="1741" spans="1:8" ht="12.75">
      <c r="A1741" s="282">
        <v>21</v>
      </c>
      <c r="B1741" s="2" t="s">
        <v>135</v>
      </c>
      <c r="C1741" s="38"/>
      <c r="D1741" s="112">
        <f>SUM(D1742:D1744)</f>
        <v>210</v>
      </c>
      <c r="E1741" s="112">
        <f>SUM(E1742:E1744)</f>
        <v>158</v>
      </c>
      <c r="F1741" s="112">
        <f>SUM(F1742:F1744)</f>
        <v>158</v>
      </c>
      <c r="G1741" s="112">
        <f>SUM(G1742:G1744)</f>
        <v>0</v>
      </c>
      <c r="H1741" s="154"/>
    </row>
    <row r="1742" spans="1:8" ht="12.75">
      <c r="A1742" s="287"/>
      <c r="B1742" s="7" t="s">
        <v>87</v>
      </c>
      <c r="C1742" s="42" t="s">
        <v>872</v>
      </c>
      <c r="D1742" s="132">
        <v>54</v>
      </c>
      <c r="E1742" s="132">
        <v>54</v>
      </c>
      <c r="F1742" s="132">
        <v>54</v>
      </c>
      <c r="G1742" s="132"/>
      <c r="H1742" s="172">
        <v>0.5</v>
      </c>
    </row>
    <row r="1743" spans="1:8" ht="12.75">
      <c r="A1743" s="287"/>
      <c r="B1743" s="7"/>
      <c r="C1743" s="42" t="s">
        <v>872</v>
      </c>
      <c r="D1743" s="132">
        <v>126</v>
      </c>
      <c r="E1743" s="132">
        <v>94</v>
      </c>
      <c r="F1743" s="132">
        <v>94</v>
      </c>
      <c r="G1743" s="132"/>
      <c r="H1743" s="172">
        <v>0.7</v>
      </c>
    </row>
    <row r="1744" spans="1:8" ht="12.75">
      <c r="A1744" s="287"/>
      <c r="B1744" s="7"/>
      <c r="C1744" s="42" t="s">
        <v>871</v>
      </c>
      <c r="D1744" s="132">
        <v>30</v>
      </c>
      <c r="E1744" s="132">
        <v>10</v>
      </c>
      <c r="F1744" s="132">
        <v>10</v>
      </c>
      <c r="G1744" s="132"/>
      <c r="H1744" s="172">
        <v>0.5</v>
      </c>
    </row>
    <row r="1745" spans="1:8" ht="12.75">
      <c r="A1745" s="282">
        <v>22</v>
      </c>
      <c r="B1745" s="2" t="s">
        <v>136</v>
      </c>
      <c r="C1745" s="38"/>
      <c r="D1745" s="112">
        <f>SUM(D1746:D1748)</f>
        <v>830</v>
      </c>
      <c r="E1745" s="112">
        <f>SUM(E1746:E1748)</f>
        <v>288</v>
      </c>
      <c r="F1745" s="112">
        <f>SUM(F1746:F1748)</f>
        <v>288</v>
      </c>
      <c r="G1745" s="112">
        <f>SUM(G1746:G1748)</f>
        <v>0</v>
      </c>
      <c r="H1745" s="154"/>
    </row>
    <row r="1746" spans="1:8" ht="12.75">
      <c r="A1746" s="285"/>
      <c r="B1746" s="5" t="s">
        <v>141</v>
      </c>
      <c r="C1746" s="63" t="s">
        <v>531</v>
      </c>
      <c r="D1746" s="136">
        <v>330</v>
      </c>
      <c r="E1746" s="136">
        <v>175</v>
      </c>
      <c r="F1746" s="136">
        <v>175</v>
      </c>
      <c r="G1746" s="136"/>
      <c r="H1746" s="184">
        <v>0.3</v>
      </c>
    </row>
    <row r="1747" spans="1:8" ht="12.75">
      <c r="A1747" s="285"/>
      <c r="B1747" s="5"/>
      <c r="C1747" s="63" t="s">
        <v>530</v>
      </c>
      <c r="D1747" s="136">
        <v>100</v>
      </c>
      <c r="E1747" s="136">
        <v>80</v>
      </c>
      <c r="F1747" s="136">
        <v>80</v>
      </c>
      <c r="G1747" s="136"/>
      <c r="H1747" s="184">
        <v>0.35</v>
      </c>
    </row>
    <row r="1748" spans="1:8" ht="12.75">
      <c r="A1748" s="286"/>
      <c r="B1748" s="6"/>
      <c r="C1748" s="102" t="s">
        <v>529</v>
      </c>
      <c r="D1748" s="133">
        <v>400</v>
      </c>
      <c r="E1748" s="133">
        <v>33</v>
      </c>
      <c r="F1748" s="133">
        <v>33</v>
      </c>
      <c r="G1748" s="133"/>
      <c r="H1748" s="180">
        <v>0.4</v>
      </c>
    </row>
    <row r="1749" spans="1:8" ht="12.75">
      <c r="A1749" s="282">
        <v>23</v>
      </c>
      <c r="B1749" s="2" t="s">
        <v>156</v>
      </c>
      <c r="C1749" s="38"/>
      <c r="D1749" s="112">
        <f>SUM(D1750:D1750)</f>
        <v>74</v>
      </c>
      <c r="E1749" s="112">
        <f>SUM(E1750:E1750)</f>
        <v>25</v>
      </c>
      <c r="F1749" s="112">
        <f>SUM(F1750:F1750)</f>
        <v>25</v>
      </c>
      <c r="G1749" s="112">
        <f>SUM(G1750:G1750)</f>
        <v>0</v>
      </c>
      <c r="H1749" s="154"/>
    </row>
    <row r="1750" spans="1:8" ht="12.75">
      <c r="A1750" s="290"/>
      <c r="B1750" s="10" t="s">
        <v>87</v>
      </c>
      <c r="C1750" s="221" t="s">
        <v>875</v>
      </c>
      <c r="D1750" s="114">
        <v>74</v>
      </c>
      <c r="E1750" s="114">
        <v>25</v>
      </c>
      <c r="F1750" s="114">
        <v>25</v>
      </c>
      <c r="G1750" s="114"/>
      <c r="H1750" s="157">
        <v>0.5</v>
      </c>
    </row>
    <row r="1751" spans="1:8" ht="12.75">
      <c r="A1751" s="282">
        <v>24</v>
      </c>
      <c r="B1751" s="2" t="s">
        <v>79</v>
      </c>
      <c r="C1751" s="251"/>
      <c r="D1751" s="112">
        <f>SUM(D1752:D1752)</f>
        <v>750</v>
      </c>
      <c r="E1751" s="112">
        <f>SUM(E1752:E1752)</f>
        <v>275</v>
      </c>
      <c r="F1751" s="112">
        <f>SUM(F1752:F1752)</f>
        <v>275</v>
      </c>
      <c r="G1751" s="112">
        <f>SUM(G1752:G1752)</f>
        <v>0</v>
      </c>
      <c r="H1751" s="154"/>
    </row>
    <row r="1752" spans="1:8" ht="12.75">
      <c r="A1752" s="314"/>
      <c r="B1752" s="44" t="s">
        <v>141</v>
      </c>
      <c r="C1752" s="262" t="s">
        <v>518</v>
      </c>
      <c r="D1752" s="228">
        <v>750</v>
      </c>
      <c r="E1752" s="228">
        <v>275</v>
      </c>
      <c r="F1752" s="228">
        <v>275</v>
      </c>
      <c r="G1752" s="228"/>
      <c r="H1752" s="183">
        <v>0.1</v>
      </c>
    </row>
    <row r="1753" spans="1:8" ht="12.75">
      <c r="A1753" s="299">
        <v>25</v>
      </c>
      <c r="B1753" s="2" t="s">
        <v>214</v>
      </c>
      <c r="C1753" s="38"/>
      <c r="D1753" s="112">
        <f>SUM(D1754)</f>
        <v>70</v>
      </c>
      <c r="E1753" s="112">
        <f>SUM(E1754)</f>
        <v>4</v>
      </c>
      <c r="F1753" s="112">
        <f>SUM(F1754)</f>
        <v>4</v>
      </c>
      <c r="G1753" s="112">
        <f>SUM(G1754)</f>
        <v>0</v>
      </c>
      <c r="H1753" s="154"/>
    </row>
    <row r="1754" spans="1:8" ht="12.75">
      <c r="A1754" s="309"/>
      <c r="B1754" s="6" t="s">
        <v>141</v>
      </c>
      <c r="C1754" s="102" t="s">
        <v>518</v>
      </c>
      <c r="D1754" s="133">
        <v>70</v>
      </c>
      <c r="E1754" s="133">
        <v>4</v>
      </c>
      <c r="F1754" s="133">
        <v>4</v>
      </c>
      <c r="G1754" s="133"/>
      <c r="H1754" s="180">
        <v>0.2</v>
      </c>
    </row>
    <row r="1755" spans="1:8" ht="12.75">
      <c r="A1755" s="299">
        <v>26</v>
      </c>
      <c r="B1755" s="2" t="s">
        <v>152</v>
      </c>
      <c r="C1755" s="38"/>
      <c r="D1755" s="112">
        <f>SUM(D1756)</f>
        <v>288</v>
      </c>
      <c r="E1755" s="112">
        <f>SUM(E1756)</f>
        <v>288</v>
      </c>
      <c r="F1755" s="112">
        <f>SUM(F1756)</f>
        <v>0</v>
      </c>
      <c r="G1755" s="112">
        <f>SUM(G1756)</f>
        <v>0</v>
      </c>
      <c r="H1755" s="154"/>
    </row>
    <row r="1756" spans="1:8" ht="12.75">
      <c r="A1756" s="309"/>
      <c r="B1756" s="6" t="s">
        <v>151</v>
      </c>
      <c r="C1756" s="102" t="s">
        <v>574</v>
      </c>
      <c r="D1756" s="133">
        <v>288</v>
      </c>
      <c r="E1756" s="133">
        <v>288</v>
      </c>
      <c r="F1756" s="133"/>
      <c r="G1756" s="133"/>
      <c r="H1756" s="180">
        <v>0.1</v>
      </c>
    </row>
    <row r="1757" spans="1:8" s="3" customFormat="1" ht="12.75">
      <c r="A1757" s="299">
        <v>27</v>
      </c>
      <c r="B1757" s="2" t="s">
        <v>241</v>
      </c>
      <c r="C1757" s="48"/>
      <c r="D1757" s="112">
        <f>SUM(D1758:D1759)</f>
        <v>260</v>
      </c>
      <c r="E1757" s="112">
        <f>SUM(E1758:E1759)</f>
        <v>115</v>
      </c>
      <c r="F1757" s="112">
        <f>SUM(F1758:F1759)</f>
        <v>115</v>
      </c>
      <c r="G1757" s="112">
        <f>SUM(G1758:G1759)</f>
        <v>0</v>
      </c>
      <c r="H1757" s="153"/>
    </row>
    <row r="1758" spans="1:8" ht="12.75">
      <c r="A1758" s="307"/>
      <c r="B1758" s="53" t="s">
        <v>141</v>
      </c>
      <c r="C1758" s="63" t="s">
        <v>521</v>
      </c>
      <c r="D1758" s="136">
        <v>110</v>
      </c>
      <c r="E1758" s="136">
        <v>42</v>
      </c>
      <c r="F1758" s="136">
        <v>42</v>
      </c>
      <c r="G1758" s="136"/>
      <c r="H1758" s="184">
        <v>0.35</v>
      </c>
    </row>
    <row r="1759" spans="1:8" ht="12.75">
      <c r="A1759" s="311"/>
      <c r="B1759" s="10"/>
      <c r="C1759" s="221" t="s">
        <v>518</v>
      </c>
      <c r="D1759" s="114">
        <v>150</v>
      </c>
      <c r="E1759" s="114">
        <v>73</v>
      </c>
      <c r="F1759" s="114">
        <v>73</v>
      </c>
      <c r="G1759" s="114"/>
      <c r="H1759" s="157">
        <v>0.35</v>
      </c>
    </row>
    <row r="1760" spans="1:8" ht="12.75">
      <c r="A1760" s="315">
        <v>28</v>
      </c>
      <c r="B1760" s="29" t="s">
        <v>211</v>
      </c>
      <c r="C1760" s="41"/>
      <c r="D1760" s="128">
        <f>SUM(D1761:D1765)</f>
        <v>376</v>
      </c>
      <c r="E1760" s="128">
        <f>SUM(E1761:E1765)</f>
        <v>185</v>
      </c>
      <c r="F1760" s="128">
        <f>SUM(F1761:F1765)</f>
        <v>185</v>
      </c>
      <c r="G1760" s="128">
        <f>SUM(G1761:G1765)</f>
        <v>0</v>
      </c>
      <c r="H1760" s="175"/>
    </row>
    <row r="1761" spans="1:8" ht="12.75">
      <c r="A1761" s="300"/>
      <c r="B1761" s="5" t="s">
        <v>87</v>
      </c>
      <c r="C1761" s="63" t="s">
        <v>810</v>
      </c>
      <c r="D1761" s="136">
        <v>15</v>
      </c>
      <c r="E1761" s="136">
        <v>9</v>
      </c>
      <c r="F1761" s="136">
        <v>9</v>
      </c>
      <c r="G1761" s="136"/>
      <c r="H1761" s="184">
        <v>0.1</v>
      </c>
    </row>
    <row r="1762" spans="1:8" ht="12.75">
      <c r="A1762" s="316"/>
      <c r="B1762" s="10"/>
      <c r="C1762" s="221" t="s">
        <v>870</v>
      </c>
      <c r="D1762" s="114">
        <v>39</v>
      </c>
      <c r="E1762" s="114">
        <v>39</v>
      </c>
      <c r="F1762" s="114">
        <v>39</v>
      </c>
      <c r="G1762" s="114"/>
      <c r="H1762" s="157">
        <v>0.2</v>
      </c>
    </row>
    <row r="1763" spans="1:8" ht="12.75">
      <c r="A1763" s="316"/>
      <c r="B1763" s="10"/>
      <c r="C1763" s="221" t="s">
        <v>871</v>
      </c>
      <c r="D1763" s="114">
        <v>40</v>
      </c>
      <c r="E1763" s="114">
        <v>40</v>
      </c>
      <c r="F1763" s="114">
        <v>40</v>
      </c>
      <c r="G1763" s="114"/>
      <c r="H1763" s="157">
        <v>0.2</v>
      </c>
    </row>
    <row r="1764" spans="1:8" ht="12.75">
      <c r="A1764" s="316"/>
      <c r="B1764" s="10"/>
      <c r="C1764" s="221" t="s">
        <v>875</v>
      </c>
      <c r="D1764" s="114">
        <v>136</v>
      </c>
      <c r="E1764" s="114">
        <v>31</v>
      </c>
      <c r="F1764" s="114">
        <v>31</v>
      </c>
      <c r="G1764" s="114"/>
      <c r="H1764" s="157">
        <v>0.2</v>
      </c>
    </row>
    <row r="1765" spans="1:8" ht="12.75">
      <c r="A1765" s="309"/>
      <c r="B1765" s="6"/>
      <c r="C1765" s="102" t="s">
        <v>875</v>
      </c>
      <c r="D1765" s="133">
        <v>146</v>
      </c>
      <c r="E1765" s="133">
        <v>66</v>
      </c>
      <c r="F1765" s="133">
        <v>66</v>
      </c>
      <c r="G1765" s="133"/>
      <c r="H1765" s="180">
        <v>0.3</v>
      </c>
    </row>
    <row r="1766" spans="1:8" ht="12.75">
      <c r="A1766" s="282">
        <v>29</v>
      </c>
      <c r="B1766" s="2" t="s">
        <v>215</v>
      </c>
      <c r="C1766" s="38"/>
      <c r="D1766" s="112">
        <f>SUM(D1767:D1768)</f>
        <v>655</v>
      </c>
      <c r="E1766" s="112">
        <f>SUM(E1767:E1768)</f>
        <v>272</v>
      </c>
      <c r="F1766" s="112">
        <f>SUM(F1767:F1768)</f>
        <v>272</v>
      </c>
      <c r="G1766" s="112">
        <f>SUM(G1767:G1768)</f>
        <v>0</v>
      </c>
      <c r="H1766" s="154"/>
    </row>
    <row r="1767" spans="1:8" ht="12.75">
      <c r="A1767" s="288"/>
      <c r="B1767" s="10" t="s">
        <v>141</v>
      </c>
      <c r="C1767" s="21" t="s">
        <v>518</v>
      </c>
      <c r="D1767" s="135">
        <v>500</v>
      </c>
      <c r="E1767" s="135">
        <v>230</v>
      </c>
      <c r="F1767" s="135">
        <v>230</v>
      </c>
      <c r="G1767" s="135"/>
      <c r="H1767" s="181">
        <v>0.2</v>
      </c>
    </row>
    <row r="1768" spans="1:8" ht="12.75">
      <c r="A1768" s="283"/>
      <c r="B1768" s="25"/>
      <c r="C1768" s="102" t="s">
        <v>518</v>
      </c>
      <c r="D1768" s="133">
        <v>155</v>
      </c>
      <c r="E1768" s="133">
        <v>42</v>
      </c>
      <c r="F1768" s="133">
        <v>42</v>
      </c>
      <c r="G1768" s="133"/>
      <c r="H1768" s="180">
        <v>0.4</v>
      </c>
    </row>
    <row r="1769" spans="1:8" ht="12.75">
      <c r="A1769" s="282">
        <v>30</v>
      </c>
      <c r="B1769" s="2" t="s">
        <v>325</v>
      </c>
      <c r="C1769" s="38"/>
      <c r="D1769" s="112">
        <f>SUM(D1770:D1771)</f>
        <v>280</v>
      </c>
      <c r="E1769" s="112">
        <f>SUM(E1770:E1771)</f>
        <v>105</v>
      </c>
      <c r="F1769" s="112">
        <f>SUM(F1770:F1771)</f>
        <v>105</v>
      </c>
      <c r="G1769" s="112">
        <f>SUM(G1770:G1771)</f>
        <v>0</v>
      </c>
      <c r="H1769" s="154"/>
    </row>
    <row r="1770" spans="1:8" ht="12.75">
      <c r="A1770" s="285"/>
      <c r="B1770" s="5" t="s">
        <v>141</v>
      </c>
      <c r="C1770" s="63" t="s">
        <v>531</v>
      </c>
      <c r="D1770" s="136">
        <v>100</v>
      </c>
      <c r="E1770" s="136">
        <v>42</v>
      </c>
      <c r="F1770" s="136">
        <v>42</v>
      </c>
      <c r="G1770" s="136"/>
      <c r="H1770" s="184">
        <v>0.1</v>
      </c>
    </row>
    <row r="1771" spans="1:8" ht="12.75">
      <c r="A1771" s="286"/>
      <c r="B1771" s="6"/>
      <c r="C1771" s="102" t="s">
        <v>530</v>
      </c>
      <c r="D1771" s="133">
        <v>180</v>
      </c>
      <c r="E1771" s="133">
        <v>63</v>
      </c>
      <c r="F1771" s="133">
        <v>63</v>
      </c>
      <c r="G1771" s="133"/>
      <c r="H1771" s="180">
        <v>0.15</v>
      </c>
    </row>
    <row r="1772" spans="1:8" s="3" customFormat="1" ht="12.75">
      <c r="A1772" s="282">
        <v>31</v>
      </c>
      <c r="B1772" s="2" t="s">
        <v>465</v>
      </c>
      <c r="C1772" s="48"/>
      <c r="D1772" s="112">
        <f>SUM(D1773)</f>
        <v>120</v>
      </c>
      <c r="E1772" s="112">
        <f>SUM(E1773)</f>
        <v>116</v>
      </c>
      <c r="F1772" s="112">
        <f>SUM(F1773)</f>
        <v>116</v>
      </c>
      <c r="G1772" s="112">
        <f>SUM(G1773)</f>
        <v>0</v>
      </c>
      <c r="H1772" s="153"/>
    </row>
    <row r="1773" spans="1:8" ht="12.75">
      <c r="A1773" s="286"/>
      <c r="B1773" s="6" t="s">
        <v>158</v>
      </c>
      <c r="C1773" s="102" t="s">
        <v>620</v>
      </c>
      <c r="D1773" s="133">
        <v>120</v>
      </c>
      <c r="E1773" s="133">
        <v>116</v>
      </c>
      <c r="F1773" s="133">
        <v>116</v>
      </c>
      <c r="G1773" s="133">
        <v>0</v>
      </c>
      <c r="H1773" s="180">
        <v>0.4</v>
      </c>
    </row>
    <row r="1774" spans="1:8" ht="12.75">
      <c r="A1774" s="282">
        <v>32</v>
      </c>
      <c r="B1774" s="2" t="s">
        <v>374</v>
      </c>
      <c r="C1774" s="38"/>
      <c r="D1774" s="112">
        <f>SUM(D1775)</f>
        <v>30</v>
      </c>
      <c r="E1774" s="112">
        <f>SUM(E1775)</f>
        <v>6</v>
      </c>
      <c r="F1774" s="112">
        <f>SUM(F1775)</f>
        <v>6</v>
      </c>
      <c r="G1774" s="112">
        <f>SUM(G1775)</f>
        <v>0</v>
      </c>
      <c r="H1774" s="154"/>
    </row>
    <row r="1775" spans="1:8" ht="12.75">
      <c r="A1775" s="286"/>
      <c r="B1775" s="6" t="s">
        <v>87</v>
      </c>
      <c r="C1775" s="102" t="s">
        <v>870</v>
      </c>
      <c r="D1775" s="133">
        <v>30</v>
      </c>
      <c r="E1775" s="133">
        <v>6</v>
      </c>
      <c r="F1775" s="133">
        <v>6</v>
      </c>
      <c r="G1775" s="133"/>
      <c r="H1775" s="180">
        <v>0.4</v>
      </c>
    </row>
    <row r="1776" spans="1:8" ht="12.75">
      <c r="A1776" s="282">
        <v>33</v>
      </c>
      <c r="B1776" s="2" t="s">
        <v>80</v>
      </c>
      <c r="C1776" s="38"/>
      <c r="D1776" s="112">
        <f>SUM(D1777:D1778)</f>
        <v>233</v>
      </c>
      <c r="E1776" s="112">
        <f>SUM(E1777:E1778)</f>
        <v>85</v>
      </c>
      <c r="F1776" s="112">
        <f>SUM(F1777:F1778)</f>
        <v>85</v>
      </c>
      <c r="G1776" s="112">
        <f>SUM(G1777:G1778)</f>
        <v>0</v>
      </c>
      <c r="H1776" s="154"/>
    </row>
    <row r="1777" spans="1:8" ht="12.75">
      <c r="A1777" s="297"/>
      <c r="B1777" s="5" t="s">
        <v>87</v>
      </c>
      <c r="C1777" s="63" t="s">
        <v>871</v>
      </c>
      <c r="D1777" s="136">
        <v>77</v>
      </c>
      <c r="E1777" s="136">
        <v>44</v>
      </c>
      <c r="F1777" s="136">
        <v>44</v>
      </c>
      <c r="G1777" s="136"/>
      <c r="H1777" s="184">
        <v>0.2</v>
      </c>
    </row>
    <row r="1778" spans="1:8" ht="12.75">
      <c r="A1778" s="285"/>
      <c r="B1778" s="8"/>
      <c r="C1778" s="63" t="s">
        <v>877</v>
      </c>
      <c r="D1778" s="136">
        <v>156</v>
      </c>
      <c r="E1778" s="136">
        <v>41</v>
      </c>
      <c r="F1778" s="136">
        <v>41</v>
      </c>
      <c r="G1778" s="136"/>
      <c r="H1778" s="184">
        <v>0.2</v>
      </c>
    </row>
    <row r="1779" spans="1:8" ht="12.75">
      <c r="A1779" s="282">
        <v>34</v>
      </c>
      <c r="B1779" s="2" t="s">
        <v>361</v>
      </c>
      <c r="C1779" s="38"/>
      <c r="D1779" s="112">
        <f>SUM(D1780:D1781)</f>
        <v>335</v>
      </c>
      <c r="E1779" s="112">
        <f>SUM(E1780:E1781)</f>
        <v>195</v>
      </c>
      <c r="F1779" s="112">
        <f>SUM(F1780:F1781)</f>
        <v>195</v>
      </c>
      <c r="G1779" s="112">
        <f>SUM(G1780:G1781)</f>
        <v>0</v>
      </c>
      <c r="H1779" s="154"/>
    </row>
    <row r="1780" spans="1:8" ht="12.75">
      <c r="A1780" s="288"/>
      <c r="B1780" s="53" t="s">
        <v>87</v>
      </c>
      <c r="C1780" s="21" t="s">
        <v>871</v>
      </c>
      <c r="D1780" s="135">
        <v>198</v>
      </c>
      <c r="E1780" s="135">
        <v>99</v>
      </c>
      <c r="F1780" s="135">
        <v>99</v>
      </c>
      <c r="G1780" s="135"/>
      <c r="H1780" s="181">
        <v>0.3</v>
      </c>
    </row>
    <row r="1781" spans="1:8" ht="12.75">
      <c r="A1781" s="286"/>
      <c r="B1781" s="6"/>
      <c r="C1781" s="102" t="s">
        <v>875</v>
      </c>
      <c r="D1781" s="133">
        <v>137</v>
      </c>
      <c r="E1781" s="133">
        <v>96</v>
      </c>
      <c r="F1781" s="133">
        <v>96</v>
      </c>
      <c r="G1781" s="133"/>
      <c r="H1781" s="180">
        <v>0.3</v>
      </c>
    </row>
    <row r="1782" spans="1:8" ht="12.75">
      <c r="A1782" s="287">
        <v>35</v>
      </c>
      <c r="B1782" s="4" t="s">
        <v>191</v>
      </c>
      <c r="C1782" s="42"/>
      <c r="D1782" s="126">
        <f>SUM(D1783:D1783)</f>
        <v>130</v>
      </c>
      <c r="E1782" s="126">
        <f>SUM(E1783:E1783)</f>
        <v>4</v>
      </c>
      <c r="F1782" s="126">
        <f>SUM(F1783:F1783)</f>
        <v>4</v>
      </c>
      <c r="G1782" s="126">
        <f>SUM(G1783:G1783)</f>
        <v>0</v>
      </c>
      <c r="H1782" s="172"/>
    </row>
    <row r="1783" spans="1:8" ht="12.75">
      <c r="A1783" s="285"/>
      <c r="B1783" s="5" t="s">
        <v>141</v>
      </c>
      <c r="C1783" s="63" t="s">
        <v>530</v>
      </c>
      <c r="D1783" s="136">
        <v>130</v>
      </c>
      <c r="E1783" s="136">
        <v>4</v>
      </c>
      <c r="F1783" s="136">
        <v>4</v>
      </c>
      <c r="G1783" s="136"/>
      <c r="H1783" s="184">
        <v>0.1</v>
      </c>
    </row>
    <row r="1784" spans="1:9" ht="12.75">
      <c r="A1784" s="282">
        <v>36</v>
      </c>
      <c r="B1784" s="2" t="s">
        <v>140</v>
      </c>
      <c r="C1784" s="38"/>
      <c r="D1784" s="112">
        <f>SUM(D1785:D1789)</f>
        <v>1068</v>
      </c>
      <c r="E1784" s="112">
        <f>SUM(E1785:E1789)</f>
        <v>267</v>
      </c>
      <c r="F1784" s="112">
        <f>SUM(F1785:F1789)</f>
        <v>267</v>
      </c>
      <c r="G1784" s="112">
        <f>SUM(G1785:G1789)</f>
        <v>0</v>
      </c>
      <c r="H1784" s="154"/>
      <c r="I1784" s="16"/>
    </row>
    <row r="1785" spans="1:9" ht="12.75">
      <c r="A1785" s="285"/>
      <c r="B1785" s="5" t="s">
        <v>141</v>
      </c>
      <c r="C1785" s="63" t="s">
        <v>532</v>
      </c>
      <c r="D1785" s="136">
        <v>200</v>
      </c>
      <c r="E1785" s="136">
        <v>13</v>
      </c>
      <c r="F1785" s="136">
        <v>13</v>
      </c>
      <c r="G1785" s="136"/>
      <c r="H1785" s="184">
        <v>0.2</v>
      </c>
      <c r="I1785" s="16"/>
    </row>
    <row r="1786" spans="1:8" ht="12.75">
      <c r="A1786" s="285"/>
      <c r="B1786" s="5"/>
      <c r="C1786" s="63" t="s">
        <v>529</v>
      </c>
      <c r="D1786" s="136">
        <v>450</v>
      </c>
      <c r="E1786" s="136">
        <v>90</v>
      </c>
      <c r="F1786" s="136">
        <v>90</v>
      </c>
      <c r="G1786" s="136"/>
      <c r="H1786" s="184">
        <v>0.1</v>
      </c>
    </row>
    <row r="1787" spans="1:8" ht="12.75">
      <c r="A1787" s="290"/>
      <c r="B1787" s="10" t="s">
        <v>87</v>
      </c>
      <c r="C1787" s="221" t="s">
        <v>871</v>
      </c>
      <c r="D1787" s="114">
        <v>20</v>
      </c>
      <c r="E1787" s="114">
        <v>20</v>
      </c>
      <c r="F1787" s="114">
        <v>20</v>
      </c>
      <c r="G1787" s="114"/>
      <c r="H1787" s="157">
        <v>0.2</v>
      </c>
    </row>
    <row r="1788" spans="1:8" ht="12.75">
      <c r="A1788" s="290"/>
      <c r="B1788" s="10"/>
      <c r="C1788" s="221" t="s">
        <v>878</v>
      </c>
      <c r="D1788" s="114">
        <v>153</v>
      </c>
      <c r="E1788" s="114">
        <v>80</v>
      </c>
      <c r="F1788" s="114">
        <v>80</v>
      </c>
      <c r="G1788" s="114"/>
      <c r="H1788" s="157">
        <v>0.2</v>
      </c>
    </row>
    <row r="1789" spans="1:8" ht="12.75">
      <c r="A1789" s="290"/>
      <c r="B1789" s="10"/>
      <c r="C1789" s="221" t="s">
        <v>879</v>
      </c>
      <c r="D1789" s="114">
        <v>245</v>
      </c>
      <c r="E1789" s="114">
        <v>64</v>
      </c>
      <c r="F1789" s="114">
        <v>64</v>
      </c>
      <c r="G1789" s="114"/>
      <c r="H1789" s="157">
        <v>0.3</v>
      </c>
    </row>
    <row r="1790" spans="1:9" ht="12.75">
      <c r="A1790" s="282">
        <v>37</v>
      </c>
      <c r="B1790" s="2" t="s">
        <v>119</v>
      </c>
      <c r="C1790" s="38"/>
      <c r="D1790" s="112">
        <f>D1791</f>
        <v>10</v>
      </c>
      <c r="E1790" s="112">
        <f>E1791</f>
        <v>7</v>
      </c>
      <c r="F1790" s="112">
        <f>F1791</f>
        <v>7</v>
      </c>
      <c r="G1790" s="112">
        <f>G1791</f>
        <v>0</v>
      </c>
      <c r="H1790" s="154"/>
      <c r="I1790" s="49"/>
    </row>
    <row r="1791" spans="1:9" ht="13.5" thickBot="1">
      <c r="A1791" s="286"/>
      <c r="B1791" s="6" t="s">
        <v>141</v>
      </c>
      <c r="C1791" s="102" t="s">
        <v>533</v>
      </c>
      <c r="D1791" s="133">
        <v>10</v>
      </c>
      <c r="E1791" s="133">
        <v>7</v>
      </c>
      <c r="F1791" s="133">
        <v>7</v>
      </c>
      <c r="G1791" s="133"/>
      <c r="H1791" s="180">
        <v>0.3</v>
      </c>
      <c r="I1791" s="49"/>
    </row>
    <row r="1792" spans="1:9" ht="13.5" thickBot="1">
      <c r="A1792" s="349"/>
      <c r="B1792" s="350" t="s">
        <v>188</v>
      </c>
      <c r="C1792" s="351"/>
      <c r="D1792" s="382">
        <f>D1774+D1684+D1686+D1690+D1694+D1696+D1700+D1703+D1705+D1707+D1709+D1715+D1717+D1719+D1724+D1731+D1736+D1738+D1741+D1745+D1749+D1751+D1753+D1757+D1760+D1766+D1769+D1776+D1779+D1782+D1784+D1790+D1772+D1688+D1692+D1729+D1755</f>
        <v>10459</v>
      </c>
      <c r="E1792" s="382">
        <f>E1774+E1684+E1686+E1690+E1694+E1696+E1700+E1703+E1705+E1707+E1709+E1715+E1717+E1719+E1724+E1731+E1736+E1738+E1741+E1745+E1749+E1751+E1753+E1757+E1760+E1766+E1769+E1776+E1779+E1782+E1784+E1790+E1772+E1688+E1692+E1729+E1755</f>
        <v>5065</v>
      </c>
      <c r="F1792" s="382">
        <f>F1774+F1684+F1686+F1690+F1694+F1696+F1700+F1703+F1705+F1707+F1709+F1715+F1717+F1719+F1724+F1731+F1736+F1738+F1741+F1745+F1749+F1751+F1753+F1757+F1760+F1766+F1769+F1776+F1779+F1782+F1784+F1790+F1772+F1688+F1692+F1729+F1755</f>
        <v>4329</v>
      </c>
      <c r="G1792" s="382">
        <f>G1774+G1684+G1686+G1690+G1694+G1696+G1700+G1703+G1705+G1707+G1709+G1715+G1717+G1719+G1724+G1731+G1736+G1738+G1741+G1745+G1749+G1751+G1753+G1757+G1760+G1766+G1769+G1776+G1779+G1782+G1784+G1790+G1772+G1688+G1692+G1729+G1755</f>
        <v>0</v>
      </c>
      <c r="H1792" s="383"/>
      <c r="I1792" s="49"/>
    </row>
    <row r="1793" spans="1:8" ht="13.5" thickBot="1">
      <c r="A1793" s="359" t="s">
        <v>84</v>
      </c>
      <c r="B1793" s="360" t="s">
        <v>16</v>
      </c>
      <c r="C1793" s="361"/>
      <c r="D1793" s="385">
        <f>D1658+D1682+D1792</f>
        <v>28456</v>
      </c>
      <c r="E1793" s="385">
        <f>E1658+E1682+E1792</f>
        <v>16555</v>
      </c>
      <c r="F1793" s="385">
        <f>F1658+F1682+F1792</f>
        <v>7899</v>
      </c>
      <c r="G1793" s="385">
        <f>G1658+G1682+G1792</f>
        <v>0</v>
      </c>
      <c r="H1793" s="386" t="s">
        <v>1</v>
      </c>
    </row>
    <row r="1794" spans="1:8" ht="12.75" customHeight="1">
      <c r="A1794" s="311"/>
      <c r="B1794" s="445" t="s">
        <v>30</v>
      </c>
      <c r="C1794" s="446"/>
      <c r="D1794" s="446"/>
      <c r="E1794" s="446"/>
      <c r="F1794" s="446"/>
      <c r="G1794" s="446"/>
      <c r="H1794" s="447"/>
    </row>
    <row r="1795" spans="1:8" ht="13.5" thickBot="1">
      <c r="A1795" s="294"/>
      <c r="B1795" s="15" t="s">
        <v>7</v>
      </c>
      <c r="C1795" s="50"/>
      <c r="D1795" s="134"/>
      <c r="E1795" s="134"/>
      <c r="F1795" s="134"/>
      <c r="G1795" s="134"/>
      <c r="H1795" s="160"/>
    </row>
    <row r="1796" spans="1:8" ht="13.5" thickBot="1">
      <c r="A1796" s="280"/>
      <c r="B1796" s="51" t="s">
        <v>147</v>
      </c>
      <c r="C1796" s="68"/>
      <c r="D1796" s="115">
        <v>0</v>
      </c>
      <c r="E1796" s="115">
        <v>0</v>
      </c>
      <c r="F1796" s="115">
        <v>0</v>
      </c>
      <c r="G1796" s="115">
        <v>0</v>
      </c>
      <c r="H1796" s="188"/>
    </row>
    <row r="1797" spans="1:8" ht="13.5" thickBot="1">
      <c r="A1797" s="295"/>
      <c r="B1797" s="14" t="s">
        <v>8</v>
      </c>
      <c r="C1797" s="21"/>
      <c r="D1797" s="135"/>
      <c r="E1797" s="135"/>
      <c r="F1797" s="135"/>
      <c r="G1797" s="135"/>
      <c r="H1797" s="181"/>
    </row>
    <row r="1798" spans="1:8" ht="13.5" thickBot="1">
      <c r="A1798" s="280"/>
      <c r="B1798" s="51" t="s">
        <v>163</v>
      </c>
      <c r="C1798" s="67"/>
      <c r="D1798" s="115">
        <v>0</v>
      </c>
      <c r="E1798" s="115">
        <v>0</v>
      </c>
      <c r="F1798" s="115">
        <v>0</v>
      </c>
      <c r="G1798" s="115">
        <v>0</v>
      </c>
      <c r="H1798" s="158"/>
    </row>
    <row r="1799" spans="1:8" ht="12.75">
      <c r="A1799" s="295"/>
      <c r="B1799" s="14" t="s">
        <v>6</v>
      </c>
      <c r="C1799" s="21"/>
      <c r="D1799" s="135"/>
      <c r="E1799" s="135" t="s">
        <v>1</v>
      </c>
      <c r="F1799" s="135"/>
      <c r="G1799" s="135"/>
      <c r="H1799" s="181"/>
    </row>
    <row r="1800" spans="1:8" ht="12.75">
      <c r="A1800" s="282" t="s">
        <v>328</v>
      </c>
      <c r="B1800" s="2" t="s">
        <v>175</v>
      </c>
      <c r="C1800" s="38"/>
      <c r="D1800" s="112">
        <f>SUM(D1801:D1807)</f>
        <v>8500</v>
      </c>
      <c r="E1800" s="112">
        <f>SUM(E1801:E1807)</f>
        <v>8441</v>
      </c>
      <c r="F1800" s="112">
        <f>SUM(F1801:F1807)</f>
        <v>8441</v>
      </c>
      <c r="G1800" s="112">
        <f>SUM(G1801:G1807)</f>
        <v>0</v>
      </c>
      <c r="H1800" s="154"/>
    </row>
    <row r="1801" spans="1:8" ht="12.75">
      <c r="A1801" s="285"/>
      <c r="B1801" s="5" t="s">
        <v>187</v>
      </c>
      <c r="C1801" s="63" t="s">
        <v>408</v>
      </c>
      <c r="D1801" s="136">
        <v>2100</v>
      </c>
      <c r="E1801" s="136">
        <v>1218</v>
      </c>
      <c r="F1801" s="136">
        <v>1218</v>
      </c>
      <c r="G1801" s="136">
        <v>0</v>
      </c>
      <c r="H1801" s="184">
        <v>0.8</v>
      </c>
    </row>
    <row r="1802" spans="1:8" ht="12.75">
      <c r="A1802" s="285"/>
      <c r="B1802" s="5"/>
      <c r="C1802" s="63" t="s">
        <v>536</v>
      </c>
      <c r="D1802" s="136">
        <v>0</v>
      </c>
      <c r="E1802" s="136">
        <v>571</v>
      </c>
      <c r="F1802" s="136">
        <v>571</v>
      </c>
      <c r="G1802" s="136">
        <v>0</v>
      </c>
      <c r="H1802" s="184">
        <v>0.8</v>
      </c>
    </row>
    <row r="1803" spans="1:8" ht="12.75">
      <c r="A1803" s="285"/>
      <c r="B1803" s="5"/>
      <c r="C1803" s="63" t="s">
        <v>393</v>
      </c>
      <c r="D1803" s="136">
        <v>3000</v>
      </c>
      <c r="E1803" s="136">
        <v>2933</v>
      </c>
      <c r="F1803" s="136">
        <v>2933</v>
      </c>
      <c r="G1803" s="136">
        <v>0</v>
      </c>
      <c r="H1803" s="184">
        <v>0.8</v>
      </c>
    </row>
    <row r="1804" spans="1:8" ht="12.75">
      <c r="A1804" s="285"/>
      <c r="B1804" s="5"/>
      <c r="C1804" s="63" t="s">
        <v>431</v>
      </c>
      <c r="D1804" s="136">
        <v>3400</v>
      </c>
      <c r="E1804" s="136">
        <v>2135</v>
      </c>
      <c r="F1804" s="136">
        <v>2135</v>
      </c>
      <c r="G1804" s="136">
        <v>0</v>
      </c>
      <c r="H1804" s="184">
        <v>1</v>
      </c>
    </row>
    <row r="1805" spans="1:8" ht="12.75">
      <c r="A1805" s="285"/>
      <c r="B1805" s="5"/>
      <c r="C1805" s="63">
        <v>8</v>
      </c>
      <c r="D1805" s="136">
        <v>0</v>
      </c>
      <c r="E1805" s="136">
        <v>958</v>
      </c>
      <c r="F1805" s="136">
        <v>958</v>
      </c>
      <c r="G1805" s="136">
        <v>0</v>
      </c>
      <c r="H1805" s="184">
        <v>1.2</v>
      </c>
    </row>
    <row r="1806" spans="1:8" ht="12.75">
      <c r="A1806" s="290"/>
      <c r="B1806" s="10"/>
      <c r="C1806" s="221">
        <v>9</v>
      </c>
      <c r="D1806" s="114">
        <v>0</v>
      </c>
      <c r="E1806" s="114">
        <v>483</v>
      </c>
      <c r="F1806" s="114">
        <v>483</v>
      </c>
      <c r="G1806" s="114">
        <v>0</v>
      </c>
      <c r="H1806" s="157">
        <v>1.5</v>
      </c>
    </row>
    <row r="1807" spans="1:8" ht="13.5" thickBot="1">
      <c r="A1807" s="290"/>
      <c r="B1807" s="10"/>
      <c r="C1807" s="221">
        <v>10</v>
      </c>
      <c r="D1807" s="114">
        <v>0</v>
      </c>
      <c r="E1807" s="114">
        <v>143</v>
      </c>
      <c r="F1807" s="114">
        <v>143</v>
      </c>
      <c r="G1807" s="114">
        <v>0</v>
      </c>
      <c r="H1807" s="157">
        <v>1.6</v>
      </c>
    </row>
    <row r="1808" spans="1:8" s="3" customFormat="1" ht="13.5" thickBot="1">
      <c r="A1808" s="349"/>
      <c r="B1808" s="350" t="s">
        <v>188</v>
      </c>
      <c r="C1808" s="351"/>
      <c r="D1808" s="352">
        <f>D1800</f>
        <v>8500</v>
      </c>
      <c r="E1808" s="352">
        <f>E1800</f>
        <v>8441</v>
      </c>
      <c r="F1808" s="352">
        <f>F1800</f>
        <v>8441</v>
      </c>
      <c r="G1808" s="352">
        <f>SUM(G1801:G1807)</f>
        <v>0</v>
      </c>
      <c r="H1808" s="353"/>
    </row>
    <row r="1809" spans="1:8" ht="13.5" thickBot="1">
      <c r="A1809" s="359" t="s">
        <v>193</v>
      </c>
      <c r="B1809" s="360" t="s">
        <v>189</v>
      </c>
      <c r="C1809" s="361"/>
      <c r="D1809" s="385">
        <f>D1796+D1798+D1808</f>
        <v>8500</v>
      </c>
      <c r="E1809" s="385">
        <f>E1796+E1798+E1808</f>
        <v>8441</v>
      </c>
      <c r="F1809" s="385">
        <f>F1796+F1798+F1808</f>
        <v>8441</v>
      </c>
      <c r="G1809" s="385">
        <f>G1796+G1798+G1808</f>
        <v>0</v>
      </c>
      <c r="H1809" s="386" t="s">
        <v>1</v>
      </c>
    </row>
    <row r="1810" spans="1:8" ht="13.5" customHeight="1" thickBot="1">
      <c r="A1810" s="280"/>
      <c r="B1810" s="448" t="s">
        <v>31</v>
      </c>
      <c r="C1810" s="449"/>
      <c r="D1810" s="449"/>
      <c r="E1810" s="449"/>
      <c r="F1810" s="449"/>
      <c r="G1810" s="449"/>
      <c r="H1810" s="459"/>
    </row>
    <row r="1811" spans="1:8" ht="12.75">
      <c r="A1811" s="281"/>
      <c r="B1811" s="9" t="s">
        <v>7</v>
      </c>
      <c r="C1811" s="55"/>
      <c r="D1811" s="142"/>
      <c r="E1811" s="142"/>
      <c r="F1811" s="142"/>
      <c r="G1811" s="142"/>
      <c r="H1811" s="189"/>
    </row>
    <row r="1812" spans="1:8" ht="13.5" thickBot="1">
      <c r="A1812" s="294"/>
      <c r="B1812" s="15" t="s">
        <v>8</v>
      </c>
      <c r="C1812" s="46"/>
      <c r="D1812" s="143"/>
      <c r="E1812" s="143"/>
      <c r="F1812" s="143"/>
      <c r="G1812" s="143"/>
      <c r="H1812" s="190"/>
    </row>
    <row r="1813" spans="1:8" ht="13.5" thickBot="1">
      <c r="A1813" s="289"/>
      <c r="B1813" s="51" t="s">
        <v>163</v>
      </c>
      <c r="C1813" s="230"/>
      <c r="D1813" s="231">
        <v>0</v>
      </c>
      <c r="E1813" s="231">
        <v>0</v>
      </c>
      <c r="F1813" s="231">
        <v>0</v>
      </c>
      <c r="G1813" s="231">
        <v>0</v>
      </c>
      <c r="H1813" s="161"/>
    </row>
    <row r="1814" spans="1:8" ht="13.5" thickBot="1">
      <c r="A1814" s="280" t="s">
        <v>216</v>
      </c>
      <c r="B1814" s="51" t="s">
        <v>37</v>
      </c>
      <c r="C1814" s="68"/>
      <c r="D1814" s="122">
        <f>D1813</f>
        <v>0</v>
      </c>
      <c r="E1814" s="122">
        <f>E1813</f>
        <v>0</v>
      </c>
      <c r="F1814" s="122">
        <f>F1813</f>
        <v>0</v>
      </c>
      <c r="G1814" s="122">
        <f>G1813</f>
        <v>0</v>
      </c>
      <c r="H1814" s="156" t="s">
        <v>1</v>
      </c>
    </row>
    <row r="1815" spans="1:8" ht="12.75">
      <c r="A1815" s="281"/>
      <c r="B1815" s="445" t="s">
        <v>23</v>
      </c>
      <c r="C1815" s="446"/>
      <c r="D1815" s="446"/>
      <c r="E1815" s="446"/>
      <c r="F1815" s="446"/>
      <c r="G1815" s="455"/>
      <c r="H1815" s="152"/>
    </row>
    <row r="1816" spans="1:8" ht="12.75">
      <c r="A1816" s="282" t="s">
        <v>328</v>
      </c>
      <c r="B1816" s="2" t="s">
        <v>209</v>
      </c>
      <c r="C1816" s="260"/>
      <c r="D1816" s="112">
        <f>SUM(D1817:D1819)</f>
        <v>5901</v>
      </c>
      <c r="E1816" s="112">
        <f>SUM(E1817:E1819)</f>
        <v>5471</v>
      </c>
      <c r="F1816" s="112">
        <f>SUM(F1817:F1819)</f>
        <v>0</v>
      </c>
      <c r="G1816" s="112">
        <f>SUM(G1817:G1819)</f>
        <v>4570</v>
      </c>
      <c r="H1816" s="154"/>
    </row>
    <row r="1817" spans="1:8" ht="12.75">
      <c r="A1817" s="285"/>
      <c r="B1817" s="33" t="s">
        <v>196</v>
      </c>
      <c r="C1817" s="63"/>
      <c r="D1817" s="204">
        <v>5000</v>
      </c>
      <c r="E1817" s="204">
        <v>4570</v>
      </c>
      <c r="F1817" s="204">
        <v>0</v>
      </c>
      <c r="G1817" s="204">
        <v>4570</v>
      </c>
      <c r="H1817" s="205" t="s">
        <v>677</v>
      </c>
    </row>
    <row r="1818" spans="1:8" ht="12.75">
      <c r="A1818" s="285"/>
      <c r="B1818" s="33" t="s">
        <v>187</v>
      </c>
      <c r="C1818" s="63">
        <v>7</v>
      </c>
      <c r="D1818" s="204">
        <v>500</v>
      </c>
      <c r="E1818" s="204">
        <v>500</v>
      </c>
      <c r="F1818" s="204">
        <v>0</v>
      </c>
      <c r="G1818" s="204">
        <v>0</v>
      </c>
      <c r="H1818" s="205">
        <v>0</v>
      </c>
    </row>
    <row r="1819" spans="1:8" ht="12.75">
      <c r="A1819" s="285"/>
      <c r="B1819" s="52"/>
      <c r="C1819" s="63">
        <v>4</v>
      </c>
      <c r="D1819" s="204">
        <v>401</v>
      </c>
      <c r="E1819" s="204">
        <v>401</v>
      </c>
      <c r="F1819" s="204">
        <v>0</v>
      </c>
      <c r="G1819" s="204">
        <v>0</v>
      </c>
      <c r="H1819" s="205">
        <v>0</v>
      </c>
    </row>
    <row r="1820" spans="1:8" ht="12.75">
      <c r="A1820" s="282" t="s">
        <v>329</v>
      </c>
      <c r="B1820" s="2" t="s">
        <v>58</v>
      </c>
      <c r="C1820" s="38"/>
      <c r="D1820" s="118">
        <f>SUM(D1821:D1821)</f>
        <v>700</v>
      </c>
      <c r="E1820" s="118">
        <f>SUM(E1821:E1821)</f>
        <v>251</v>
      </c>
      <c r="F1820" s="118">
        <f>SUM(F1821:F1821)</f>
        <v>0</v>
      </c>
      <c r="G1820" s="118">
        <f>SUM(G1821:G1821)</f>
        <v>0</v>
      </c>
      <c r="H1820" s="167"/>
    </row>
    <row r="1821" spans="1:8" ht="12.75">
      <c r="A1821" s="285"/>
      <c r="B1821" s="5" t="s">
        <v>141</v>
      </c>
      <c r="C1821" s="255" t="s">
        <v>397</v>
      </c>
      <c r="D1821" s="204">
        <v>700</v>
      </c>
      <c r="E1821" s="204">
        <v>251</v>
      </c>
      <c r="F1821" s="204"/>
      <c r="G1821" s="204"/>
      <c r="H1821" s="174">
        <v>3</v>
      </c>
    </row>
    <row r="1822" spans="1:8" ht="12.75">
      <c r="A1822" s="282" t="s">
        <v>330</v>
      </c>
      <c r="B1822" s="2" t="s">
        <v>39</v>
      </c>
      <c r="C1822" s="251"/>
      <c r="D1822" s="112">
        <f>SUM(D1823:D1831)</f>
        <v>25356</v>
      </c>
      <c r="E1822" s="112">
        <f>SUM(E1823:E1831)</f>
        <v>10929</v>
      </c>
      <c r="F1822" s="112">
        <f>SUM(F1823:F1831)</f>
        <v>4828</v>
      </c>
      <c r="G1822" s="112">
        <f>SUM(G1823:G1831)</f>
        <v>4503</v>
      </c>
      <c r="H1822" s="154"/>
    </row>
    <row r="1823" spans="1:8" ht="12.75">
      <c r="A1823" s="285"/>
      <c r="B1823" s="5" t="s">
        <v>141</v>
      </c>
      <c r="C1823" s="255" t="s">
        <v>457</v>
      </c>
      <c r="D1823" s="204">
        <v>1600</v>
      </c>
      <c r="E1823" s="204">
        <v>1500</v>
      </c>
      <c r="F1823" s="204"/>
      <c r="G1823" s="210"/>
      <c r="H1823" s="205">
        <v>0.3</v>
      </c>
    </row>
    <row r="1824" spans="1:8" ht="12.75">
      <c r="A1824" s="285"/>
      <c r="B1824" s="5"/>
      <c r="C1824" s="255" t="s">
        <v>458</v>
      </c>
      <c r="D1824" s="204">
        <v>8000</v>
      </c>
      <c r="E1824" s="204">
        <v>3999</v>
      </c>
      <c r="F1824" s="204"/>
      <c r="G1824" s="204">
        <v>3999</v>
      </c>
      <c r="H1824" s="205">
        <v>8</v>
      </c>
    </row>
    <row r="1825" spans="1:8" ht="12.75">
      <c r="A1825" s="285"/>
      <c r="B1825" s="5"/>
      <c r="C1825" s="255" t="s">
        <v>401</v>
      </c>
      <c r="D1825" s="204">
        <v>300</v>
      </c>
      <c r="E1825" s="204">
        <v>98</v>
      </c>
      <c r="F1825" s="204"/>
      <c r="G1825" s="210"/>
      <c r="H1825" s="205"/>
    </row>
    <row r="1826" spans="1:8" ht="12.75">
      <c r="A1826" s="285"/>
      <c r="B1826" s="5" t="s">
        <v>196</v>
      </c>
      <c r="C1826" s="63" t="s">
        <v>535</v>
      </c>
      <c r="D1826" s="204">
        <v>4166</v>
      </c>
      <c r="E1826" s="204">
        <v>11</v>
      </c>
      <c r="F1826" s="204">
        <v>0</v>
      </c>
      <c r="G1826" s="204">
        <v>11</v>
      </c>
      <c r="H1826" s="205">
        <v>0.4</v>
      </c>
    </row>
    <row r="1827" spans="1:8" ht="12.75">
      <c r="A1827" s="285"/>
      <c r="B1827" s="5" t="s">
        <v>187</v>
      </c>
      <c r="C1827" s="63" t="s">
        <v>415</v>
      </c>
      <c r="D1827" s="204">
        <v>2450</v>
      </c>
      <c r="E1827" s="204">
        <v>449</v>
      </c>
      <c r="F1827" s="204">
        <v>0</v>
      </c>
      <c r="G1827" s="204">
        <v>449</v>
      </c>
      <c r="H1827" s="205">
        <v>0.5</v>
      </c>
    </row>
    <row r="1828" spans="1:8" ht="12.75">
      <c r="A1828" s="285"/>
      <c r="B1828" s="5"/>
      <c r="C1828" s="63" t="s">
        <v>458</v>
      </c>
      <c r="D1828" s="204">
        <v>120</v>
      </c>
      <c r="E1828" s="204">
        <v>44</v>
      </c>
      <c r="F1828" s="204">
        <v>0</v>
      </c>
      <c r="G1828" s="204">
        <v>44</v>
      </c>
      <c r="H1828" s="205">
        <v>1.2</v>
      </c>
    </row>
    <row r="1829" spans="1:8" ht="12.75">
      <c r="A1829" s="285"/>
      <c r="B1829" s="5"/>
      <c r="C1829" s="63" t="s">
        <v>466</v>
      </c>
      <c r="D1829" s="204">
        <v>720</v>
      </c>
      <c r="E1829" s="204">
        <v>269</v>
      </c>
      <c r="F1829" s="204">
        <v>269</v>
      </c>
      <c r="G1829" s="204">
        <v>0</v>
      </c>
      <c r="H1829" s="205">
        <v>0.5</v>
      </c>
    </row>
    <row r="1830" spans="1:8" ht="12.75">
      <c r="A1830" s="285"/>
      <c r="B1830" s="5"/>
      <c r="C1830" s="63" t="s">
        <v>438</v>
      </c>
      <c r="D1830" s="204">
        <v>2000</v>
      </c>
      <c r="E1830" s="204">
        <v>939</v>
      </c>
      <c r="F1830" s="204">
        <v>939</v>
      </c>
      <c r="G1830" s="204">
        <v>0</v>
      </c>
      <c r="H1830" s="205">
        <v>2</v>
      </c>
    </row>
    <row r="1831" spans="1:8" ht="12.75">
      <c r="A1831" s="285"/>
      <c r="B1831" s="5" t="s">
        <v>87</v>
      </c>
      <c r="C1831" s="63" t="s">
        <v>880</v>
      </c>
      <c r="D1831" s="204">
        <v>6000</v>
      </c>
      <c r="E1831" s="204">
        <v>3620</v>
      </c>
      <c r="F1831" s="204">
        <v>3620</v>
      </c>
      <c r="G1831" s="210"/>
      <c r="H1831" s="205">
        <v>2</v>
      </c>
    </row>
    <row r="1832" spans="1:8" ht="12.75">
      <c r="A1832" s="282" t="s">
        <v>331</v>
      </c>
      <c r="B1832" s="2" t="s">
        <v>77</v>
      </c>
      <c r="C1832" s="251"/>
      <c r="D1832" s="112">
        <f>SUM(D1833:D1834)</f>
        <v>694</v>
      </c>
      <c r="E1832" s="112">
        <f>SUM(E1833:E1834)</f>
        <v>364</v>
      </c>
      <c r="F1832" s="112">
        <f>SUM(F1833:F1834)</f>
        <v>0</v>
      </c>
      <c r="G1832" s="112">
        <f>SUM(G1833:G1834)</f>
        <v>92</v>
      </c>
      <c r="H1832" s="154"/>
    </row>
    <row r="1833" spans="1:8" ht="12.75">
      <c r="A1833" s="285"/>
      <c r="B1833" s="5" t="s">
        <v>151</v>
      </c>
      <c r="C1833" s="63" t="s">
        <v>583</v>
      </c>
      <c r="D1833" s="204">
        <v>272</v>
      </c>
      <c r="E1833" s="204">
        <v>272</v>
      </c>
      <c r="F1833" s="204"/>
      <c r="G1833" s="204"/>
      <c r="H1833" s="205">
        <v>0.4</v>
      </c>
    </row>
    <row r="1834" spans="1:8" ht="12.75">
      <c r="A1834" s="285"/>
      <c r="B1834" s="5" t="s">
        <v>196</v>
      </c>
      <c r="C1834" s="63" t="s">
        <v>421</v>
      </c>
      <c r="D1834" s="225">
        <v>422</v>
      </c>
      <c r="E1834" s="225">
        <v>92</v>
      </c>
      <c r="F1834" s="225">
        <v>0</v>
      </c>
      <c r="G1834" s="232">
        <v>92</v>
      </c>
      <c r="H1834" s="205">
        <v>2.5</v>
      </c>
    </row>
    <row r="1835" spans="1:8" ht="12.75">
      <c r="A1835" s="282" t="s">
        <v>332</v>
      </c>
      <c r="B1835" s="2" t="s">
        <v>91</v>
      </c>
      <c r="C1835" s="38"/>
      <c r="D1835" s="118">
        <f>SUM(D1836)</f>
        <v>830</v>
      </c>
      <c r="E1835" s="118">
        <f>SUM(E1836)</f>
        <v>253</v>
      </c>
      <c r="F1835" s="118">
        <f>SUM(F1836)</f>
        <v>0</v>
      </c>
      <c r="G1835" s="118">
        <f>SUM(G1836)</f>
        <v>0</v>
      </c>
      <c r="H1835" s="167"/>
    </row>
    <row r="1836" spans="1:8" ht="12.75">
      <c r="A1836" s="286"/>
      <c r="B1836" s="6" t="s">
        <v>187</v>
      </c>
      <c r="C1836" s="102" t="s">
        <v>550</v>
      </c>
      <c r="D1836" s="131">
        <v>830</v>
      </c>
      <c r="E1836" s="131">
        <v>253</v>
      </c>
      <c r="F1836" s="131">
        <v>0</v>
      </c>
      <c r="G1836" s="131">
        <v>0</v>
      </c>
      <c r="H1836" s="178">
        <v>0.13</v>
      </c>
    </row>
    <row r="1837" spans="1:8" ht="12.75">
      <c r="A1837" s="282" t="s">
        <v>333</v>
      </c>
      <c r="B1837" s="2" t="s">
        <v>92</v>
      </c>
      <c r="C1837" s="38"/>
      <c r="D1837" s="118">
        <f>SUM(D1838:D1842)</f>
        <v>8190</v>
      </c>
      <c r="E1837" s="118">
        <f>SUM(E1838:E1842)</f>
        <v>1815</v>
      </c>
      <c r="F1837" s="118">
        <f>SUM(F1838:F1842)</f>
        <v>632</v>
      </c>
      <c r="G1837" s="118">
        <f>SUM(G1838:G1842)</f>
        <v>1180</v>
      </c>
      <c r="H1837" s="167"/>
    </row>
    <row r="1838" spans="1:8" ht="12.75">
      <c r="A1838" s="285"/>
      <c r="B1838" s="5" t="s">
        <v>141</v>
      </c>
      <c r="C1838" s="63" t="s">
        <v>502</v>
      </c>
      <c r="D1838" s="204">
        <v>500</v>
      </c>
      <c r="E1838" s="204">
        <v>344</v>
      </c>
      <c r="F1838" s="204">
        <v>344</v>
      </c>
      <c r="G1838" s="204"/>
      <c r="H1838" s="205">
        <v>0.25</v>
      </c>
    </row>
    <row r="1839" spans="1:8" ht="12.75">
      <c r="A1839" s="285"/>
      <c r="B1839" s="5"/>
      <c r="C1839" s="63" t="s">
        <v>404</v>
      </c>
      <c r="D1839" s="204">
        <v>7400</v>
      </c>
      <c r="E1839" s="204">
        <v>1180</v>
      </c>
      <c r="F1839" s="204"/>
      <c r="G1839" s="204">
        <v>1180</v>
      </c>
      <c r="H1839" s="205">
        <v>3.8</v>
      </c>
    </row>
    <row r="1840" spans="1:8" ht="12.75">
      <c r="A1840" s="285"/>
      <c r="B1840" s="5"/>
      <c r="C1840" s="63" t="s">
        <v>466</v>
      </c>
      <c r="D1840" s="204">
        <v>270</v>
      </c>
      <c r="E1840" s="204">
        <v>240</v>
      </c>
      <c r="F1840" s="204">
        <v>240</v>
      </c>
      <c r="G1840" s="204"/>
      <c r="H1840" s="205">
        <v>0.5</v>
      </c>
    </row>
    <row r="1841" spans="1:8" ht="12.75">
      <c r="A1841" s="285"/>
      <c r="B1841" s="5"/>
      <c r="C1841" s="63" t="s">
        <v>509</v>
      </c>
      <c r="D1841" s="204">
        <v>20</v>
      </c>
      <c r="E1841" s="204">
        <v>14</v>
      </c>
      <c r="F1841" s="204">
        <v>14</v>
      </c>
      <c r="G1841" s="204"/>
      <c r="H1841" s="205">
        <v>0.25</v>
      </c>
    </row>
    <row r="1842" spans="1:8" ht="12.75">
      <c r="A1842" s="286"/>
      <c r="B1842" s="6" t="s">
        <v>187</v>
      </c>
      <c r="C1842" s="102" t="s">
        <v>775</v>
      </c>
      <c r="D1842" s="131">
        <v>0</v>
      </c>
      <c r="E1842" s="131">
        <v>37</v>
      </c>
      <c r="F1842" s="131">
        <v>34</v>
      </c>
      <c r="G1842" s="131">
        <v>0</v>
      </c>
      <c r="H1842" s="178" t="s">
        <v>776</v>
      </c>
    </row>
    <row r="1843" spans="1:8" ht="12.75">
      <c r="A1843" s="287" t="s">
        <v>334</v>
      </c>
      <c r="B1843" s="4" t="s">
        <v>41</v>
      </c>
      <c r="C1843" s="254"/>
      <c r="D1843" s="126">
        <f>SUM(D1844:D1873)</f>
        <v>49285</v>
      </c>
      <c r="E1843" s="126">
        <f>SUM(E1844:E1873)</f>
        <v>26130</v>
      </c>
      <c r="F1843" s="126">
        <f>SUM(F1844:F1873)</f>
        <v>9833</v>
      </c>
      <c r="G1843" s="126">
        <f>SUM(G1844:G1873)</f>
        <v>878</v>
      </c>
      <c r="H1843" s="172"/>
    </row>
    <row r="1844" spans="1:8" ht="12.75">
      <c r="A1844" s="285"/>
      <c r="B1844" s="5" t="s">
        <v>141</v>
      </c>
      <c r="C1844" s="63" t="s">
        <v>502</v>
      </c>
      <c r="D1844" s="204">
        <v>300</v>
      </c>
      <c r="E1844" s="204">
        <v>260</v>
      </c>
      <c r="F1844" s="204"/>
      <c r="G1844" s="204"/>
      <c r="H1844" s="205">
        <v>0.2</v>
      </c>
    </row>
    <row r="1845" spans="1:8" ht="12.75">
      <c r="A1845" s="285"/>
      <c r="B1845" s="5"/>
      <c r="C1845" s="63" t="s">
        <v>534</v>
      </c>
      <c r="D1845" s="204">
        <v>5000</v>
      </c>
      <c r="E1845" s="204">
        <v>980</v>
      </c>
      <c r="F1845" s="204"/>
      <c r="G1845" s="204"/>
      <c r="H1845" s="205">
        <v>0.2</v>
      </c>
    </row>
    <row r="1846" spans="1:8" ht="12.75">
      <c r="A1846" s="285"/>
      <c r="B1846" s="5"/>
      <c r="C1846" s="63" t="s">
        <v>535</v>
      </c>
      <c r="D1846" s="204">
        <v>5000</v>
      </c>
      <c r="E1846" s="204">
        <v>2950</v>
      </c>
      <c r="F1846" s="204">
        <v>2950</v>
      </c>
      <c r="G1846" s="204"/>
      <c r="H1846" s="205">
        <v>2.4</v>
      </c>
    </row>
    <row r="1847" spans="1:8" ht="12.75">
      <c r="A1847" s="285"/>
      <c r="B1847" s="5"/>
      <c r="C1847" s="63" t="s">
        <v>418</v>
      </c>
      <c r="D1847" s="204">
        <v>400</v>
      </c>
      <c r="E1847" s="204">
        <v>30</v>
      </c>
      <c r="F1847" s="204">
        <v>30</v>
      </c>
      <c r="G1847" s="204"/>
      <c r="H1847" s="205">
        <v>0.7</v>
      </c>
    </row>
    <row r="1848" spans="1:8" ht="12.75">
      <c r="A1848" s="285"/>
      <c r="B1848" s="5"/>
      <c r="C1848" s="63" t="s">
        <v>536</v>
      </c>
      <c r="D1848" s="204">
        <v>700</v>
      </c>
      <c r="E1848" s="204">
        <v>656</v>
      </c>
      <c r="F1848" s="204">
        <v>656</v>
      </c>
      <c r="G1848" s="204"/>
      <c r="H1848" s="205">
        <v>0.5</v>
      </c>
    </row>
    <row r="1849" spans="1:8" ht="12.75">
      <c r="A1849" s="285"/>
      <c r="B1849" s="5"/>
      <c r="C1849" s="63" t="s">
        <v>403</v>
      </c>
      <c r="D1849" s="204">
        <v>2500</v>
      </c>
      <c r="E1849" s="204">
        <v>425</v>
      </c>
      <c r="F1849" s="204"/>
      <c r="G1849" s="204"/>
      <c r="H1849" s="205" t="s">
        <v>537</v>
      </c>
    </row>
    <row r="1850" spans="1:8" ht="12.75">
      <c r="A1850" s="285"/>
      <c r="B1850" s="5"/>
      <c r="C1850" s="63" t="s">
        <v>397</v>
      </c>
      <c r="D1850" s="204">
        <v>1240</v>
      </c>
      <c r="E1850" s="204">
        <v>350</v>
      </c>
      <c r="F1850" s="204"/>
      <c r="G1850" s="204"/>
      <c r="H1850" s="205" t="s">
        <v>538</v>
      </c>
    </row>
    <row r="1851" spans="1:8" ht="12.75">
      <c r="A1851" s="285"/>
      <c r="B1851" s="5"/>
      <c r="C1851" s="63" t="s">
        <v>539</v>
      </c>
      <c r="D1851" s="204">
        <v>3845</v>
      </c>
      <c r="E1851" s="204">
        <v>2220</v>
      </c>
      <c r="F1851" s="204"/>
      <c r="G1851" s="204"/>
      <c r="H1851" s="205">
        <v>2.5</v>
      </c>
    </row>
    <row r="1852" spans="1:8" ht="12.75">
      <c r="A1852" s="285"/>
      <c r="B1852" s="5"/>
      <c r="C1852" s="63" t="s">
        <v>422</v>
      </c>
      <c r="D1852" s="204">
        <v>500</v>
      </c>
      <c r="E1852" s="204">
        <v>278</v>
      </c>
      <c r="F1852" s="204">
        <v>278</v>
      </c>
      <c r="G1852" s="204"/>
      <c r="H1852" s="205" t="s">
        <v>497</v>
      </c>
    </row>
    <row r="1853" spans="1:8" ht="12.75">
      <c r="A1853" s="285"/>
      <c r="B1853" s="5" t="s">
        <v>151</v>
      </c>
      <c r="C1853" s="63"/>
      <c r="D1853" s="204">
        <v>25</v>
      </c>
      <c r="E1853" s="204">
        <v>25</v>
      </c>
      <c r="F1853" s="204"/>
      <c r="G1853" s="204"/>
      <c r="H1853" s="205">
        <v>2</v>
      </c>
    </row>
    <row r="1854" spans="1:8" ht="12.75">
      <c r="A1854" s="285"/>
      <c r="B1854" s="5"/>
      <c r="C1854" s="63" t="s">
        <v>502</v>
      </c>
      <c r="D1854" s="204">
        <v>740</v>
      </c>
      <c r="E1854" s="204">
        <v>740</v>
      </c>
      <c r="F1854" s="204">
        <v>740</v>
      </c>
      <c r="G1854" s="204"/>
      <c r="H1854" s="205">
        <v>0.25</v>
      </c>
    </row>
    <row r="1855" spans="1:8" ht="12.75">
      <c r="A1855" s="285"/>
      <c r="B1855" s="5"/>
      <c r="C1855" s="63" t="s">
        <v>454</v>
      </c>
      <c r="D1855" s="204">
        <v>872</v>
      </c>
      <c r="E1855" s="204">
        <v>872</v>
      </c>
      <c r="F1855" s="204">
        <v>872</v>
      </c>
      <c r="G1855" s="204"/>
      <c r="H1855" s="205">
        <v>0.12</v>
      </c>
    </row>
    <row r="1856" spans="1:8" ht="12.75">
      <c r="A1856" s="285"/>
      <c r="B1856" s="5" t="s">
        <v>158</v>
      </c>
      <c r="C1856" s="63" t="s">
        <v>466</v>
      </c>
      <c r="D1856" s="204">
        <v>357</v>
      </c>
      <c r="E1856" s="204">
        <v>357</v>
      </c>
      <c r="F1856" s="204">
        <v>0</v>
      </c>
      <c r="G1856" s="204">
        <v>0</v>
      </c>
      <c r="H1856" s="205" t="s">
        <v>621</v>
      </c>
    </row>
    <row r="1857" spans="1:8" ht="12.75">
      <c r="A1857" s="285"/>
      <c r="B1857" s="5"/>
      <c r="C1857" s="63" t="s">
        <v>411</v>
      </c>
      <c r="D1857" s="204">
        <v>211</v>
      </c>
      <c r="E1857" s="204">
        <v>211</v>
      </c>
      <c r="F1857" s="204">
        <v>0</v>
      </c>
      <c r="G1857" s="204">
        <v>211</v>
      </c>
      <c r="H1857" s="205"/>
    </row>
    <row r="1858" spans="1:8" ht="12.75">
      <c r="A1858" s="285"/>
      <c r="B1858" s="5"/>
      <c r="C1858" s="63" t="s">
        <v>407</v>
      </c>
      <c r="D1858" s="204">
        <v>88</v>
      </c>
      <c r="E1858" s="204">
        <v>88</v>
      </c>
      <c r="F1858" s="204">
        <v>0</v>
      </c>
      <c r="G1858" s="204">
        <v>88</v>
      </c>
      <c r="H1858" s="205"/>
    </row>
    <row r="1859" spans="1:8" ht="12.75">
      <c r="A1859" s="285"/>
      <c r="B1859" s="5" t="s">
        <v>196</v>
      </c>
      <c r="C1859" s="63" t="s">
        <v>457</v>
      </c>
      <c r="D1859" s="204">
        <v>905</v>
      </c>
      <c r="E1859" s="204">
        <v>905</v>
      </c>
      <c r="F1859" s="204">
        <v>0</v>
      </c>
      <c r="G1859" s="204">
        <v>0</v>
      </c>
      <c r="H1859" s="205">
        <v>0.3</v>
      </c>
    </row>
    <row r="1860" spans="1:8" ht="12.75">
      <c r="A1860" s="285"/>
      <c r="B1860" s="5"/>
      <c r="C1860" s="63" t="s">
        <v>536</v>
      </c>
      <c r="D1860" s="204">
        <v>500</v>
      </c>
      <c r="E1860" s="204">
        <v>102</v>
      </c>
      <c r="F1860" s="204">
        <v>0</v>
      </c>
      <c r="G1860" s="204">
        <v>0</v>
      </c>
      <c r="H1860" s="205">
        <v>0.4</v>
      </c>
    </row>
    <row r="1861" spans="1:8" ht="12.75">
      <c r="A1861" s="285"/>
      <c r="B1861" s="5"/>
      <c r="C1861" s="63" t="s">
        <v>401</v>
      </c>
      <c r="D1861" s="204">
        <v>1800</v>
      </c>
      <c r="E1861" s="204">
        <v>481</v>
      </c>
      <c r="F1861" s="204">
        <v>0</v>
      </c>
      <c r="G1861" s="204">
        <v>159</v>
      </c>
      <c r="H1861" s="205">
        <v>1</v>
      </c>
    </row>
    <row r="1862" spans="1:8" ht="12.75">
      <c r="A1862" s="285"/>
      <c r="B1862" s="5"/>
      <c r="C1862" s="63" t="s">
        <v>466</v>
      </c>
      <c r="D1862" s="204">
        <v>6670</v>
      </c>
      <c r="E1862" s="204">
        <v>5098</v>
      </c>
      <c r="F1862" s="204">
        <v>3718</v>
      </c>
      <c r="G1862" s="204">
        <v>0</v>
      </c>
      <c r="H1862" s="205">
        <v>1.5</v>
      </c>
    </row>
    <row r="1863" spans="1:8" ht="12.75">
      <c r="A1863" s="285"/>
      <c r="B1863" s="5"/>
      <c r="C1863" s="63" t="s">
        <v>678</v>
      </c>
      <c r="D1863" s="204">
        <v>20</v>
      </c>
      <c r="E1863" s="204">
        <v>18</v>
      </c>
      <c r="F1863" s="204">
        <v>18</v>
      </c>
      <c r="G1863" s="204">
        <v>0</v>
      </c>
      <c r="H1863" s="205">
        <v>1</v>
      </c>
    </row>
    <row r="1864" spans="1:8" ht="12.75">
      <c r="A1864" s="285"/>
      <c r="B1864" s="5"/>
      <c r="C1864" s="63" t="s">
        <v>411</v>
      </c>
      <c r="D1864" s="204">
        <v>3050</v>
      </c>
      <c r="E1864" s="204">
        <v>741</v>
      </c>
      <c r="F1864" s="204">
        <v>321</v>
      </c>
      <c r="G1864" s="204">
        <v>420</v>
      </c>
      <c r="H1864" s="205">
        <v>1</v>
      </c>
    </row>
    <row r="1865" spans="1:8" ht="12.75">
      <c r="A1865" s="285"/>
      <c r="B1865" s="5"/>
      <c r="C1865" s="63" t="s">
        <v>679</v>
      </c>
      <c r="D1865" s="204">
        <v>10</v>
      </c>
      <c r="E1865" s="204">
        <v>10</v>
      </c>
      <c r="F1865" s="204">
        <v>10</v>
      </c>
      <c r="G1865" s="204">
        <v>0</v>
      </c>
      <c r="H1865" s="205">
        <v>2.9</v>
      </c>
    </row>
    <row r="1866" spans="1:8" ht="12.75">
      <c r="A1866" s="285"/>
      <c r="B1866" s="5"/>
      <c r="C1866" s="63" t="s">
        <v>399</v>
      </c>
      <c r="D1866" s="204">
        <v>0</v>
      </c>
      <c r="E1866" s="204">
        <v>332</v>
      </c>
      <c r="F1866" s="204">
        <v>0</v>
      </c>
      <c r="G1866" s="204">
        <v>0</v>
      </c>
      <c r="H1866" s="205">
        <v>1</v>
      </c>
    </row>
    <row r="1867" spans="1:8" ht="12.75">
      <c r="A1867" s="285"/>
      <c r="B1867" s="5"/>
      <c r="C1867" s="63" t="s">
        <v>527</v>
      </c>
      <c r="D1867" s="204">
        <v>6300</v>
      </c>
      <c r="E1867" s="204">
        <v>5208</v>
      </c>
      <c r="F1867" s="204">
        <v>0</v>
      </c>
      <c r="G1867" s="204">
        <v>0</v>
      </c>
      <c r="H1867" s="205">
        <v>2</v>
      </c>
    </row>
    <row r="1868" spans="1:8" ht="12.75">
      <c r="A1868" s="285"/>
      <c r="B1868" s="5" t="s">
        <v>187</v>
      </c>
      <c r="C1868" s="63" t="s">
        <v>536</v>
      </c>
      <c r="D1868" s="204">
        <v>4000</v>
      </c>
      <c r="E1868" s="204">
        <v>1969</v>
      </c>
      <c r="F1868" s="204">
        <v>0</v>
      </c>
      <c r="G1868" s="204">
        <v>0</v>
      </c>
      <c r="H1868" s="205">
        <v>0.15</v>
      </c>
    </row>
    <row r="1869" spans="1:8" ht="12.75">
      <c r="A1869" s="285"/>
      <c r="B1869" s="5"/>
      <c r="C1869" s="63" t="s">
        <v>431</v>
      </c>
      <c r="D1869" s="204">
        <v>498</v>
      </c>
      <c r="E1869" s="204">
        <v>289</v>
      </c>
      <c r="F1869" s="204">
        <v>0</v>
      </c>
      <c r="G1869" s="204">
        <v>0</v>
      </c>
      <c r="H1869" s="205">
        <v>0.8</v>
      </c>
    </row>
    <row r="1870" spans="1:8" ht="12.75">
      <c r="A1870" s="285"/>
      <c r="B1870" s="5"/>
      <c r="C1870" s="63" t="s">
        <v>411</v>
      </c>
      <c r="D1870" s="204">
        <v>3500</v>
      </c>
      <c r="E1870" s="204">
        <v>197</v>
      </c>
      <c r="F1870" s="204">
        <v>0</v>
      </c>
      <c r="G1870" s="204">
        <v>0</v>
      </c>
      <c r="H1870" s="205">
        <v>0.95</v>
      </c>
    </row>
    <row r="1871" spans="1:8" ht="12.75">
      <c r="A1871" s="285"/>
      <c r="B1871" s="5"/>
      <c r="C1871" s="63" t="s">
        <v>773</v>
      </c>
      <c r="D1871" s="204">
        <v>0</v>
      </c>
      <c r="E1871" s="204">
        <v>260</v>
      </c>
      <c r="F1871" s="204">
        <v>164</v>
      </c>
      <c r="G1871" s="204">
        <v>0</v>
      </c>
      <c r="H1871" s="205" t="s">
        <v>774</v>
      </c>
    </row>
    <row r="1872" spans="1:8" ht="12.75">
      <c r="A1872" s="285"/>
      <c r="B1872" s="5"/>
      <c r="C1872" s="63" t="s">
        <v>775</v>
      </c>
      <c r="D1872" s="204">
        <v>0</v>
      </c>
      <c r="E1872" s="204">
        <v>24</v>
      </c>
      <c r="F1872" s="204">
        <v>22</v>
      </c>
      <c r="G1872" s="204">
        <v>0</v>
      </c>
      <c r="H1872" s="205" t="s">
        <v>776</v>
      </c>
    </row>
    <row r="1873" spans="1:8" ht="12.75">
      <c r="A1873" s="286"/>
      <c r="B1873" s="6" t="s">
        <v>87</v>
      </c>
      <c r="C1873" s="102" t="s">
        <v>881</v>
      </c>
      <c r="D1873" s="131">
        <v>254</v>
      </c>
      <c r="E1873" s="131">
        <v>54</v>
      </c>
      <c r="F1873" s="131">
        <v>54</v>
      </c>
      <c r="G1873" s="131"/>
      <c r="H1873" s="178">
        <v>0.4</v>
      </c>
    </row>
    <row r="1874" spans="1:8" ht="12.75">
      <c r="A1874" s="282" t="s">
        <v>327</v>
      </c>
      <c r="B1874" s="2" t="s">
        <v>65</v>
      </c>
      <c r="C1874" s="251"/>
      <c r="D1874" s="112">
        <f>SUM(D1875:D1975)</f>
        <v>273592</v>
      </c>
      <c r="E1874" s="112">
        <f>SUM(E1875:E1975)</f>
        <v>121043</v>
      </c>
      <c r="F1874" s="112">
        <f>SUM(F1875:F1975)</f>
        <v>35106</v>
      </c>
      <c r="G1874" s="112">
        <f>SUM(G1875:G1975)</f>
        <v>45239</v>
      </c>
      <c r="H1874" s="154"/>
    </row>
    <row r="1875" spans="1:8" ht="12.75">
      <c r="A1875" s="285"/>
      <c r="B1875" s="5" t="s">
        <v>141</v>
      </c>
      <c r="C1875" s="63" t="s">
        <v>540</v>
      </c>
      <c r="D1875" s="204">
        <v>200</v>
      </c>
      <c r="E1875" s="204">
        <v>60</v>
      </c>
      <c r="F1875" s="204"/>
      <c r="G1875" s="204"/>
      <c r="H1875" s="205">
        <v>0.4</v>
      </c>
    </row>
    <row r="1876" spans="1:8" ht="12.75">
      <c r="A1876" s="285"/>
      <c r="B1876" s="5"/>
      <c r="C1876" s="63" t="s">
        <v>541</v>
      </c>
      <c r="D1876" s="204">
        <v>1000</v>
      </c>
      <c r="E1876" s="204">
        <v>846</v>
      </c>
      <c r="F1876" s="204">
        <v>846</v>
      </c>
      <c r="G1876" s="204"/>
      <c r="H1876" s="205">
        <v>0.4</v>
      </c>
    </row>
    <row r="1877" spans="1:8" ht="12.75">
      <c r="A1877" s="285"/>
      <c r="B1877" s="5"/>
      <c r="C1877" s="63" t="s">
        <v>434</v>
      </c>
      <c r="D1877" s="204">
        <v>2500</v>
      </c>
      <c r="E1877" s="204">
        <v>822</v>
      </c>
      <c r="F1877" s="204">
        <v>822</v>
      </c>
      <c r="G1877" s="204"/>
      <c r="H1877" s="205">
        <v>0.95</v>
      </c>
    </row>
    <row r="1878" spans="1:8" ht="12.75">
      <c r="A1878" s="285"/>
      <c r="B1878" s="5"/>
      <c r="C1878" s="63" t="s">
        <v>431</v>
      </c>
      <c r="D1878" s="204">
        <v>1200</v>
      </c>
      <c r="E1878" s="204">
        <v>340</v>
      </c>
      <c r="F1878" s="204">
        <v>340</v>
      </c>
      <c r="G1878" s="204"/>
      <c r="H1878" s="205">
        <v>0.75</v>
      </c>
    </row>
    <row r="1879" spans="1:8" ht="12.75">
      <c r="A1879" s="285"/>
      <c r="B1879" s="5"/>
      <c r="C1879" s="63" t="s">
        <v>527</v>
      </c>
      <c r="D1879" s="204">
        <v>1760</v>
      </c>
      <c r="E1879" s="204">
        <v>901</v>
      </c>
      <c r="F1879" s="204">
        <v>901</v>
      </c>
      <c r="G1879" s="204"/>
      <c r="H1879" s="205">
        <v>0.85</v>
      </c>
    </row>
    <row r="1880" spans="1:8" ht="12.75">
      <c r="A1880" s="285"/>
      <c r="B1880" s="5"/>
      <c r="C1880" s="63" t="s">
        <v>542</v>
      </c>
      <c r="D1880" s="204">
        <v>1900</v>
      </c>
      <c r="E1880" s="204">
        <v>283</v>
      </c>
      <c r="F1880" s="204">
        <v>283</v>
      </c>
      <c r="G1880" s="204"/>
      <c r="H1880" s="205">
        <v>3.5</v>
      </c>
    </row>
    <row r="1881" spans="1:8" ht="12.75">
      <c r="A1881" s="285"/>
      <c r="B1881" s="5"/>
      <c r="C1881" s="63" t="s">
        <v>397</v>
      </c>
      <c r="D1881" s="204">
        <v>720</v>
      </c>
      <c r="E1881" s="204">
        <v>50</v>
      </c>
      <c r="F1881" s="204">
        <v>50</v>
      </c>
      <c r="G1881" s="204"/>
      <c r="H1881" s="205">
        <v>0.6</v>
      </c>
    </row>
    <row r="1882" spans="1:8" ht="12.75">
      <c r="A1882" s="285"/>
      <c r="B1882" s="5"/>
      <c r="C1882" s="63" t="s">
        <v>411</v>
      </c>
      <c r="D1882" s="204">
        <v>380</v>
      </c>
      <c r="E1882" s="204">
        <v>144</v>
      </c>
      <c r="F1882" s="204">
        <v>144</v>
      </c>
      <c r="G1882" s="204"/>
      <c r="H1882" s="205">
        <v>1.5</v>
      </c>
    </row>
    <row r="1883" spans="1:8" ht="12.75">
      <c r="A1883" s="285"/>
      <c r="B1883" s="5"/>
      <c r="C1883" s="63" t="s">
        <v>543</v>
      </c>
      <c r="D1883" s="204">
        <v>5203</v>
      </c>
      <c r="E1883" s="204">
        <v>3351</v>
      </c>
      <c r="F1883" s="204"/>
      <c r="G1883" s="204"/>
      <c r="H1883" s="205">
        <v>4</v>
      </c>
    </row>
    <row r="1884" spans="1:8" ht="12.75">
      <c r="A1884" s="285"/>
      <c r="B1884" s="5"/>
      <c r="C1884" s="63" t="s">
        <v>544</v>
      </c>
      <c r="D1884" s="204">
        <v>3820</v>
      </c>
      <c r="E1884" s="204">
        <v>2700</v>
      </c>
      <c r="F1884" s="204"/>
      <c r="G1884" s="204"/>
      <c r="H1884" s="205">
        <v>3.5</v>
      </c>
    </row>
    <row r="1885" spans="1:8" ht="12.75">
      <c r="A1885" s="285"/>
      <c r="B1885" s="5"/>
      <c r="C1885" s="63" t="s">
        <v>545</v>
      </c>
      <c r="D1885" s="204">
        <v>5000</v>
      </c>
      <c r="E1885" s="204">
        <v>610</v>
      </c>
      <c r="F1885" s="204"/>
      <c r="G1885" s="204"/>
      <c r="H1885" s="205">
        <v>4.5</v>
      </c>
    </row>
    <row r="1886" spans="1:8" ht="12.75">
      <c r="A1886" s="285"/>
      <c r="B1886" s="5"/>
      <c r="C1886" s="63" t="s">
        <v>421</v>
      </c>
      <c r="D1886" s="204">
        <v>10000</v>
      </c>
      <c r="E1886" s="204">
        <v>3348</v>
      </c>
      <c r="F1886" s="204"/>
      <c r="G1886" s="204"/>
      <c r="H1886" s="205">
        <v>4</v>
      </c>
    </row>
    <row r="1887" spans="1:8" ht="12.75">
      <c r="A1887" s="285"/>
      <c r="B1887" s="5"/>
      <c r="C1887" s="63" t="s">
        <v>418</v>
      </c>
      <c r="D1887" s="204">
        <v>850</v>
      </c>
      <c r="E1887" s="204">
        <v>548</v>
      </c>
      <c r="F1887" s="204"/>
      <c r="G1887" s="204"/>
      <c r="H1887" s="205">
        <v>1.5</v>
      </c>
    </row>
    <row r="1888" spans="1:8" ht="12.75">
      <c r="A1888" s="285"/>
      <c r="B1888" s="5"/>
      <c r="C1888" s="63" t="s">
        <v>426</v>
      </c>
      <c r="D1888" s="204">
        <v>450</v>
      </c>
      <c r="E1888" s="204">
        <v>407</v>
      </c>
      <c r="F1888" s="204">
        <v>407</v>
      </c>
      <c r="G1888" s="204"/>
      <c r="H1888" s="205">
        <v>1.3</v>
      </c>
    </row>
    <row r="1889" spans="1:8" ht="12.75">
      <c r="A1889" s="285"/>
      <c r="B1889" s="5"/>
      <c r="C1889" s="63" t="s">
        <v>430</v>
      </c>
      <c r="D1889" s="204">
        <v>4350</v>
      </c>
      <c r="E1889" s="204">
        <v>2531</v>
      </c>
      <c r="F1889" s="204">
        <v>2531</v>
      </c>
      <c r="G1889" s="204"/>
      <c r="H1889" s="205">
        <v>0.9</v>
      </c>
    </row>
    <row r="1890" spans="1:8" ht="12.75">
      <c r="A1890" s="285"/>
      <c r="B1890" s="5"/>
      <c r="C1890" s="63" t="s">
        <v>436</v>
      </c>
      <c r="D1890" s="204">
        <v>170</v>
      </c>
      <c r="E1890" s="204">
        <v>16</v>
      </c>
      <c r="F1890" s="204">
        <v>16</v>
      </c>
      <c r="G1890" s="204"/>
      <c r="H1890" s="205">
        <v>1.5</v>
      </c>
    </row>
    <row r="1891" spans="1:8" ht="12.75">
      <c r="A1891" s="285"/>
      <c r="B1891" s="5"/>
      <c r="C1891" s="63" t="s">
        <v>403</v>
      </c>
      <c r="D1891" s="204">
        <v>50</v>
      </c>
      <c r="E1891" s="204">
        <v>1</v>
      </c>
      <c r="F1891" s="204">
        <v>1</v>
      </c>
      <c r="G1891" s="204"/>
      <c r="H1891" s="205">
        <v>2</v>
      </c>
    </row>
    <row r="1892" spans="1:8" ht="12.75">
      <c r="A1892" s="285"/>
      <c r="B1892" s="5"/>
      <c r="C1892" s="63" t="s">
        <v>546</v>
      </c>
      <c r="D1892" s="204">
        <v>1712</v>
      </c>
      <c r="E1892" s="204">
        <v>954</v>
      </c>
      <c r="F1892" s="204">
        <v>954</v>
      </c>
      <c r="G1892" s="204"/>
      <c r="H1892" s="205">
        <v>0.7</v>
      </c>
    </row>
    <row r="1893" spans="1:8" ht="12.75">
      <c r="A1893" s="285"/>
      <c r="B1893" s="5"/>
      <c r="C1893" s="63" t="s">
        <v>411</v>
      </c>
      <c r="D1893" s="204">
        <v>2210</v>
      </c>
      <c r="E1893" s="204">
        <v>42</v>
      </c>
      <c r="F1893" s="204">
        <v>42</v>
      </c>
      <c r="G1893" s="204"/>
      <c r="H1893" s="205" t="s">
        <v>547</v>
      </c>
    </row>
    <row r="1894" spans="1:8" ht="12.75">
      <c r="A1894" s="285"/>
      <c r="B1894" s="5"/>
      <c r="C1894" s="63" t="s">
        <v>548</v>
      </c>
      <c r="D1894" s="204">
        <v>2000</v>
      </c>
      <c r="E1894" s="204">
        <v>17</v>
      </c>
      <c r="F1894" s="204">
        <v>17</v>
      </c>
      <c r="G1894" s="204"/>
      <c r="H1894" s="205" t="s">
        <v>416</v>
      </c>
    </row>
    <row r="1895" spans="1:8" ht="12.75">
      <c r="A1895" s="285"/>
      <c r="B1895" s="5"/>
      <c r="C1895" s="63" t="s">
        <v>452</v>
      </c>
      <c r="D1895" s="204">
        <v>1000</v>
      </c>
      <c r="E1895" s="204">
        <v>691</v>
      </c>
      <c r="F1895" s="204">
        <v>691</v>
      </c>
      <c r="G1895" s="204"/>
      <c r="H1895" s="205" t="s">
        <v>549</v>
      </c>
    </row>
    <row r="1896" spans="1:8" ht="12.75">
      <c r="A1896" s="285"/>
      <c r="B1896" s="5"/>
      <c r="C1896" s="63" t="s">
        <v>550</v>
      </c>
      <c r="D1896" s="204">
        <v>2000</v>
      </c>
      <c r="E1896" s="204">
        <v>1857</v>
      </c>
      <c r="F1896" s="204">
        <v>1857</v>
      </c>
      <c r="G1896" s="204"/>
      <c r="H1896" s="205" t="s">
        <v>551</v>
      </c>
    </row>
    <row r="1897" spans="1:8" ht="12.75">
      <c r="A1897" s="285"/>
      <c r="B1897" s="5"/>
      <c r="C1897" s="63" t="s">
        <v>431</v>
      </c>
      <c r="D1897" s="204">
        <v>1000</v>
      </c>
      <c r="E1897" s="204">
        <v>550</v>
      </c>
      <c r="F1897" s="204">
        <v>550</v>
      </c>
      <c r="G1897" s="204"/>
      <c r="H1897" s="205" t="s">
        <v>405</v>
      </c>
    </row>
    <row r="1898" spans="1:8" ht="12.75">
      <c r="A1898" s="285"/>
      <c r="B1898" s="5"/>
      <c r="C1898" s="63" t="s">
        <v>402</v>
      </c>
      <c r="D1898" s="204">
        <v>2250</v>
      </c>
      <c r="E1898" s="204">
        <v>622</v>
      </c>
      <c r="F1898" s="204">
        <v>622</v>
      </c>
      <c r="G1898" s="204"/>
      <c r="H1898" s="205" t="s">
        <v>437</v>
      </c>
    </row>
    <row r="1899" spans="1:8" ht="12.75">
      <c r="A1899" s="285"/>
      <c r="B1899" s="5"/>
      <c r="C1899" s="63" t="s">
        <v>421</v>
      </c>
      <c r="D1899" s="204">
        <v>4800</v>
      </c>
      <c r="E1899" s="204">
        <v>1208</v>
      </c>
      <c r="F1899" s="204">
        <v>1208</v>
      </c>
      <c r="G1899" s="204"/>
      <c r="H1899" s="205" t="s">
        <v>552</v>
      </c>
    </row>
    <row r="1900" spans="1:8" ht="12.75">
      <c r="A1900" s="285"/>
      <c r="B1900" s="5"/>
      <c r="C1900" s="63" t="s">
        <v>545</v>
      </c>
      <c r="D1900" s="204">
        <v>7000</v>
      </c>
      <c r="E1900" s="204">
        <v>1394</v>
      </c>
      <c r="F1900" s="204">
        <v>1394</v>
      </c>
      <c r="G1900" s="204"/>
      <c r="H1900" s="205" t="s">
        <v>552</v>
      </c>
    </row>
    <row r="1901" spans="1:8" ht="12.75">
      <c r="A1901" s="285"/>
      <c r="B1901" s="5"/>
      <c r="C1901" s="63" t="s">
        <v>498</v>
      </c>
      <c r="D1901" s="204">
        <v>295</v>
      </c>
      <c r="E1901" s="204">
        <v>295</v>
      </c>
      <c r="F1901" s="204">
        <v>295</v>
      </c>
      <c r="G1901" s="204"/>
      <c r="H1901" s="205">
        <v>0.2</v>
      </c>
    </row>
    <row r="1902" spans="1:8" ht="12.75">
      <c r="A1902" s="285"/>
      <c r="B1902" s="5"/>
      <c r="C1902" s="63" t="s">
        <v>553</v>
      </c>
      <c r="D1902" s="204">
        <v>751</v>
      </c>
      <c r="E1902" s="204">
        <v>751</v>
      </c>
      <c r="F1902" s="204">
        <v>751</v>
      </c>
      <c r="G1902" s="204"/>
      <c r="H1902" s="205">
        <v>0.4</v>
      </c>
    </row>
    <row r="1903" spans="1:8" ht="12.75">
      <c r="A1903" s="285"/>
      <c r="B1903" s="5"/>
      <c r="C1903" s="63" t="s">
        <v>426</v>
      </c>
      <c r="D1903" s="204">
        <v>242</v>
      </c>
      <c r="E1903" s="204">
        <v>242</v>
      </c>
      <c r="F1903" s="204">
        <v>242</v>
      </c>
      <c r="G1903" s="204"/>
      <c r="H1903" s="205">
        <v>0.8</v>
      </c>
    </row>
    <row r="1904" spans="1:8" ht="12.75">
      <c r="A1904" s="285"/>
      <c r="B1904" s="5"/>
      <c r="C1904" s="63" t="s">
        <v>554</v>
      </c>
      <c r="D1904" s="204">
        <v>134</v>
      </c>
      <c r="E1904" s="204">
        <v>134</v>
      </c>
      <c r="F1904" s="204">
        <v>134</v>
      </c>
      <c r="G1904" s="204"/>
      <c r="H1904" s="205">
        <v>1</v>
      </c>
    </row>
    <row r="1905" spans="1:8" ht="12.75">
      <c r="A1905" s="285"/>
      <c r="B1905" s="5"/>
      <c r="C1905" s="63" t="s">
        <v>478</v>
      </c>
      <c r="D1905" s="204">
        <v>24</v>
      </c>
      <c r="E1905" s="204">
        <v>24</v>
      </c>
      <c r="F1905" s="204">
        <v>24</v>
      </c>
      <c r="G1905" s="204"/>
      <c r="H1905" s="205">
        <v>1.4</v>
      </c>
    </row>
    <row r="1906" spans="1:8" ht="12.75">
      <c r="A1906" s="285"/>
      <c r="B1906" s="5"/>
      <c r="C1906" s="63" t="s">
        <v>397</v>
      </c>
      <c r="D1906" s="204">
        <v>111</v>
      </c>
      <c r="E1906" s="204">
        <v>111</v>
      </c>
      <c r="F1906" s="204">
        <v>111</v>
      </c>
      <c r="G1906" s="204"/>
      <c r="H1906" s="205">
        <v>1.5</v>
      </c>
    </row>
    <row r="1907" spans="1:8" ht="12.75">
      <c r="A1907" s="285"/>
      <c r="B1907" s="5"/>
      <c r="C1907" s="63" t="s">
        <v>555</v>
      </c>
      <c r="D1907" s="204">
        <v>840</v>
      </c>
      <c r="E1907" s="204">
        <v>705</v>
      </c>
      <c r="F1907" s="204"/>
      <c r="G1907" s="204"/>
      <c r="H1907" s="205" t="s">
        <v>538</v>
      </c>
    </row>
    <row r="1908" spans="1:8" ht="12.75">
      <c r="A1908" s="285"/>
      <c r="B1908" s="5"/>
      <c r="C1908" s="63" t="s">
        <v>556</v>
      </c>
      <c r="D1908" s="204">
        <v>700</v>
      </c>
      <c r="E1908" s="204">
        <v>650</v>
      </c>
      <c r="F1908" s="204"/>
      <c r="G1908" s="204"/>
      <c r="H1908" s="205" t="s">
        <v>538</v>
      </c>
    </row>
    <row r="1909" spans="1:8" ht="12.75">
      <c r="A1909" s="285"/>
      <c r="B1909" s="5"/>
      <c r="C1909" s="63" t="s">
        <v>557</v>
      </c>
      <c r="D1909" s="204">
        <v>210</v>
      </c>
      <c r="E1909" s="204">
        <v>200</v>
      </c>
      <c r="F1909" s="204"/>
      <c r="G1909" s="204"/>
      <c r="H1909" s="205" t="s">
        <v>538</v>
      </c>
    </row>
    <row r="1910" spans="1:8" ht="12.75">
      <c r="A1910" s="285"/>
      <c r="B1910" s="5"/>
      <c r="C1910" s="63" t="s">
        <v>406</v>
      </c>
      <c r="D1910" s="204">
        <v>1800</v>
      </c>
      <c r="E1910" s="204">
        <v>1496</v>
      </c>
      <c r="F1910" s="204"/>
      <c r="G1910" s="204"/>
      <c r="H1910" s="205" t="s">
        <v>538</v>
      </c>
    </row>
    <row r="1911" spans="1:8" ht="12.75">
      <c r="A1911" s="285"/>
      <c r="B1911" s="5"/>
      <c r="C1911" s="63" t="s">
        <v>478</v>
      </c>
      <c r="D1911" s="204">
        <v>2600</v>
      </c>
      <c r="E1911" s="204">
        <v>1783</v>
      </c>
      <c r="F1911" s="204"/>
      <c r="G1911" s="204"/>
      <c r="H1911" s="205" t="s">
        <v>538</v>
      </c>
    </row>
    <row r="1912" spans="1:8" ht="12.75">
      <c r="A1912" s="285"/>
      <c r="B1912" s="5"/>
      <c r="C1912" s="63" t="s">
        <v>558</v>
      </c>
      <c r="D1912" s="204">
        <v>3700</v>
      </c>
      <c r="E1912" s="204">
        <v>3417</v>
      </c>
      <c r="F1912" s="204"/>
      <c r="G1912" s="204"/>
      <c r="H1912" s="205" t="s">
        <v>538</v>
      </c>
    </row>
    <row r="1913" spans="1:8" ht="12.75">
      <c r="A1913" s="285"/>
      <c r="B1913" s="5"/>
      <c r="C1913" s="63" t="s">
        <v>403</v>
      </c>
      <c r="D1913" s="204">
        <v>5000</v>
      </c>
      <c r="E1913" s="204">
        <v>1366</v>
      </c>
      <c r="F1913" s="204"/>
      <c r="G1913" s="204"/>
      <c r="H1913" s="205">
        <v>1</v>
      </c>
    </row>
    <row r="1914" spans="1:8" ht="12.75">
      <c r="A1914" s="285"/>
      <c r="B1914" s="5"/>
      <c r="C1914" s="63" t="s">
        <v>403</v>
      </c>
      <c r="D1914" s="204">
        <v>1200</v>
      </c>
      <c r="E1914" s="204"/>
      <c r="F1914" s="204"/>
      <c r="G1914" s="204"/>
      <c r="H1914" s="205" t="s">
        <v>537</v>
      </c>
    </row>
    <row r="1915" spans="1:8" ht="12.75">
      <c r="A1915" s="285"/>
      <c r="B1915" s="5" t="s">
        <v>151</v>
      </c>
      <c r="C1915" s="63"/>
      <c r="D1915" s="204">
        <v>25</v>
      </c>
      <c r="E1915" s="204">
        <v>25</v>
      </c>
      <c r="F1915" s="204"/>
      <c r="G1915" s="204"/>
      <c r="H1915" s="205">
        <v>2</v>
      </c>
    </row>
    <row r="1916" spans="1:8" ht="12.75">
      <c r="A1916" s="285"/>
      <c r="B1916" s="5"/>
      <c r="C1916" s="63"/>
      <c r="D1916" s="204">
        <v>28</v>
      </c>
      <c r="E1916" s="204">
        <v>28</v>
      </c>
      <c r="F1916" s="204"/>
      <c r="G1916" s="204"/>
      <c r="H1916" s="205">
        <v>3</v>
      </c>
    </row>
    <row r="1917" spans="1:8" ht="12.75">
      <c r="A1917" s="285"/>
      <c r="B1917" s="5"/>
      <c r="C1917" s="63"/>
      <c r="D1917" s="204">
        <v>32</v>
      </c>
      <c r="E1917" s="204">
        <v>32</v>
      </c>
      <c r="F1917" s="204"/>
      <c r="G1917" s="204"/>
      <c r="H1917" s="205" t="s">
        <v>584</v>
      </c>
    </row>
    <row r="1918" spans="1:8" ht="12.75">
      <c r="A1918" s="285"/>
      <c r="B1918" s="5" t="s">
        <v>158</v>
      </c>
      <c r="C1918" s="63" t="s">
        <v>411</v>
      </c>
      <c r="D1918" s="204">
        <v>648</v>
      </c>
      <c r="E1918" s="204">
        <v>648</v>
      </c>
      <c r="F1918" s="204">
        <v>0</v>
      </c>
      <c r="G1918" s="204">
        <v>648</v>
      </c>
      <c r="H1918" s="205">
        <v>0.75</v>
      </c>
    </row>
    <row r="1919" spans="1:8" ht="12.75">
      <c r="A1919" s="285"/>
      <c r="B1919" s="5" t="s">
        <v>196</v>
      </c>
      <c r="C1919" s="63" t="s">
        <v>396</v>
      </c>
      <c r="D1919" s="204">
        <v>66</v>
      </c>
      <c r="E1919" s="204">
        <v>41</v>
      </c>
      <c r="F1919" s="204">
        <v>0</v>
      </c>
      <c r="G1919" s="204">
        <v>0</v>
      </c>
      <c r="H1919" s="205">
        <v>1</v>
      </c>
    </row>
    <row r="1920" spans="1:8" ht="12.75">
      <c r="A1920" s="285"/>
      <c r="B1920" s="5"/>
      <c r="C1920" s="63" t="s">
        <v>401</v>
      </c>
      <c r="D1920" s="204">
        <v>1912</v>
      </c>
      <c r="E1920" s="204">
        <v>577</v>
      </c>
      <c r="F1920" s="204">
        <v>0</v>
      </c>
      <c r="G1920" s="204">
        <v>577</v>
      </c>
      <c r="H1920" s="205">
        <v>1</v>
      </c>
    </row>
    <row r="1921" spans="1:8" ht="12.75">
      <c r="A1921" s="285"/>
      <c r="B1921" s="5"/>
      <c r="C1921" s="63" t="s">
        <v>569</v>
      </c>
      <c r="D1921" s="204">
        <v>1503</v>
      </c>
      <c r="E1921" s="204">
        <v>790</v>
      </c>
      <c r="F1921" s="204">
        <v>0</v>
      </c>
      <c r="G1921" s="204">
        <v>790</v>
      </c>
      <c r="H1921" s="205">
        <v>3.5</v>
      </c>
    </row>
    <row r="1922" spans="1:8" ht="12.75">
      <c r="A1922" s="285"/>
      <c r="B1922" s="5"/>
      <c r="C1922" s="63" t="s">
        <v>400</v>
      </c>
      <c r="D1922" s="204">
        <v>85</v>
      </c>
      <c r="E1922" s="204">
        <v>69</v>
      </c>
      <c r="F1922" s="204">
        <v>0</v>
      </c>
      <c r="G1922" s="204">
        <v>69</v>
      </c>
      <c r="H1922" s="205">
        <v>3.5</v>
      </c>
    </row>
    <row r="1923" spans="1:8" ht="12.75">
      <c r="A1923" s="285"/>
      <c r="B1923" s="5"/>
      <c r="C1923" s="63" t="s">
        <v>680</v>
      </c>
      <c r="D1923" s="204">
        <v>210</v>
      </c>
      <c r="E1923" s="204">
        <v>172</v>
      </c>
      <c r="F1923" s="204">
        <v>0</v>
      </c>
      <c r="G1923" s="204">
        <v>172</v>
      </c>
      <c r="H1923" s="205">
        <v>4</v>
      </c>
    </row>
    <row r="1924" spans="1:8" ht="12.75">
      <c r="A1924" s="285"/>
      <c r="B1924" s="5"/>
      <c r="C1924" s="63" t="s">
        <v>681</v>
      </c>
      <c r="D1924" s="204">
        <v>759</v>
      </c>
      <c r="E1924" s="204">
        <v>670</v>
      </c>
      <c r="F1924" s="204">
        <v>0</v>
      </c>
      <c r="G1924" s="204">
        <v>670</v>
      </c>
      <c r="H1924" s="205">
        <v>4</v>
      </c>
    </row>
    <row r="1925" spans="1:8" ht="12.75">
      <c r="A1925" s="285"/>
      <c r="B1925" s="5"/>
      <c r="C1925" s="63" t="s">
        <v>682</v>
      </c>
      <c r="D1925" s="204">
        <v>731</v>
      </c>
      <c r="E1925" s="204">
        <v>659</v>
      </c>
      <c r="F1925" s="204">
        <v>0</v>
      </c>
      <c r="G1925" s="204">
        <v>659</v>
      </c>
      <c r="H1925" s="205">
        <v>4</v>
      </c>
    </row>
    <row r="1926" spans="1:8" ht="12.75">
      <c r="A1926" s="285"/>
      <c r="B1926" s="5"/>
      <c r="C1926" s="63" t="s">
        <v>639</v>
      </c>
      <c r="D1926" s="204">
        <v>2856</v>
      </c>
      <c r="E1926" s="204">
        <v>2560</v>
      </c>
      <c r="F1926" s="204">
        <v>0</v>
      </c>
      <c r="G1926" s="204">
        <v>2560</v>
      </c>
      <c r="H1926" s="205">
        <v>4.5</v>
      </c>
    </row>
    <row r="1927" spans="1:8" ht="12.75">
      <c r="A1927" s="285"/>
      <c r="B1927" s="5"/>
      <c r="C1927" s="63" t="s">
        <v>550</v>
      </c>
      <c r="D1927" s="204">
        <v>1000</v>
      </c>
      <c r="E1927" s="204">
        <v>1000</v>
      </c>
      <c r="F1927" s="204">
        <v>0</v>
      </c>
      <c r="G1927" s="204">
        <v>0</v>
      </c>
      <c r="H1927" s="205">
        <v>0.4</v>
      </c>
    </row>
    <row r="1928" spans="1:8" ht="12.75">
      <c r="A1928" s="285"/>
      <c r="B1928" s="5"/>
      <c r="C1928" s="63" t="s">
        <v>393</v>
      </c>
      <c r="D1928" s="204">
        <v>1000</v>
      </c>
      <c r="E1928" s="204">
        <v>1000</v>
      </c>
      <c r="F1928" s="204">
        <v>0</v>
      </c>
      <c r="G1928" s="204">
        <v>0</v>
      </c>
      <c r="H1928" s="205">
        <v>0.7</v>
      </c>
    </row>
    <row r="1929" spans="1:8" ht="12.75">
      <c r="A1929" s="285"/>
      <c r="B1929" s="5"/>
      <c r="C1929" s="63" t="s">
        <v>397</v>
      </c>
      <c r="D1929" s="204">
        <v>928</v>
      </c>
      <c r="E1929" s="204">
        <v>428</v>
      </c>
      <c r="F1929" s="204">
        <v>0</v>
      </c>
      <c r="G1929" s="204">
        <v>220</v>
      </c>
      <c r="H1929" s="205">
        <v>2.2</v>
      </c>
    </row>
    <row r="1930" spans="1:8" ht="12.75">
      <c r="A1930" s="285"/>
      <c r="B1930" s="5"/>
      <c r="C1930" s="63" t="s">
        <v>411</v>
      </c>
      <c r="D1930" s="204">
        <v>3750</v>
      </c>
      <c r="E1930" s="204">
        <v>811</v>
      </c>
      <c r="F1930" s="204">
        <v>0</v>
      </c>
      <c r="G1930" s="204">
        <v>200</v>
      </c>
      <c r="H1930" s="205">
        <v>2.5</v>
      </c>
    </row>
    <row r="1931" spans="1:8" ht="12.75">
      <c r="A1931" s="285"/>
      <c r="B1931" s="5"/>
      <c r="C1931" s="63" t="s">
        <v>438</v>
      </c>
      <c r="D1931" s="204">
        <v>1572</v>
      </c>
      <c r="E1931" s="204">
        <v>480</v>
      </c>
      <c r="F1931" s="204">
        <v>220</v>
      </c>
      <c r="G1931" s="204">
        <v>260</v>
      </c>
      <c r="H1931" s="205">
        <v>2.5</v>
      </c>
    </row>
    <row r="1932" spans="1:8" ht="12.75">
      <c r="A1932" s="285"/>
      <c r="B1932" s="5"/>
      <c r="C1932" s="63" t="s">
        <v>403</v>
      </c>
      <c r="D1932" s="204">
        <v>1992</v>
      </c>
      <c r="E1932" s="204">
        <v>1218</v>
      </c>
      <c r="F1932" s="204">
        <v>0</v>
      </c>
      <c r="G1932" s="204">
        <v>1110</v>
      </c>
      <c r="H1932" s="205">
        <v>2.5</v>
      </c>
    </row>
    <row r="1933" spans="1:8" ht="12.75">
      <c r="A1933" s="285"/>
      <c r="B1933" s="5"/>
      <c r="C1933" s="63" t="s">
        <v>683</v>
      </c>
      <c r="D1933" s="204">
        <v>1058</v>
      </c>
      <c r="E1933" s="204">
        <v>814</v>
      </c>
      <c r="F1933" s="204">
        <v>0</v>
      </c>
      <c r="G1933" s="204">
        <v>814</v>
      </c>
      <c r="H1933" s="205">
        <v>0</v>
      </c>
    </row>
    <row r="1934" spans="1:8" ht="12.75">
      <c r="A1934" s="285"/>
      <c r="B1934" s="5"/>
      <c r="C1934" s="63" t="s">
        <v>684</v>
      </c>
      <c r="D1934" s="204">
        <v>900</v>
      </c>
      <c r="E1934" s="204">
        <v>495</v>
      </c>
      <c r="F1934" s="204">
        <v>495</v>
      </c>
      <c r="G1934" s="204">
        <v>0</v>
      </c>
      <c r="H1934" s="205">
        <v>0</v>
      </c>
    </row>
    <row r="1935" spans="1:8" ht="12.75">
      <c r="A1935" s="285"/>
      <c r="B1935" s="5"/>
      <c r="C1935" s="63" t="s">
        <v>685</v>
      </c>
      <c r="D1935" s="204">
        <v>703</v>
      </c>
      <c r="E1935" s="204">
        <v>213</v>
      </c>
      <c r="F1935" s="204">
        <v>0</v>
      </c>
      <c r="G1935" s="204">
        <v>213</v>
      </c>
      <c r="H1935" s="205">
        <v>2.2</v>
      </c>
    </row>
    <row r="1936" spans="1:8" ht="12.75">
      <c r="A1936" s="285"/>
      <c r="B1936" s="5"/>
      <c r="C1936" s="63" t="s">
        <v>570</v>
      </c>
      <c r="D1936" s="204">
        <v>3060</v>
      </c>
      <c r="E1936" s="204">
        <v>2230</v>
      </c>
      <c r="F1936" s="204">
        <v>0</v>
      </c>
      <c r="G1936" s="204">
        <v>2230</v>
      </c>
      <c r="H1936" s="205">
        <v>2.2</v>
      </c>
    </row>
    <row r="1937" spans="1:8" ht="12.75">
      <c r="A1937" s="285"/>
      <c r="B1937" s="5"/>
      <c r="C1937" s="63" t="s">
        <v>686</v>
      </c>
      <c r="D1937" s="204">
        <v>2000</v>
      </c>
      <c r="E1937" s="204">
        <v>1170</v>
      </c>
      <c r="F1937" s="204">
        <v>0</v>
      </c>
      <c r="G1937" s="204">
        <v>1170</v>
      </c>
      <c r="H1937" s="205" t="s">
        <v>686</v>
      </c>
    </row>
    <row r="1938" spans="1:8" ht="12.75">
      <c r="A1938" s="285"/>
      <c r="B1938" s="5"/>
      <c r="C1938" s="63" t="s">
        <v>677</v>
      </c>
      <c r="D1938" s="204">
        <v>5200</v>
      </c>
      <c r="E1938" s="204">
        <v>4629</v>
      </c>
      <c r="F1938" s="204">
        <v>0</v>
      </c>
      <c r="G1938" s="204">
        <v>4629</v>
      </c>
      <c r="H1938" s="205" t="s">
        <v>677</v>
      </c>
    </row>
    <row r="1939" spans="1:8" ht="12.75">
      <c r="A1939" s="285"/>
      <c r="B1939" s="5" t="s">
        <v>187</v>
      </c>
      <c r="C1939" s="63" t="s">
        <v>415</v>
      </c>
      <c r="D1939" s="204">
        <v>1900</v>
      </c>
      <c r="E1939" s="204">
        <v>161</v>
      </c>
      <c r="F1939" s="204">
        <v>0</v>
      </c>
      <c r="G1939" s="204">
        <v>0</v>
      </c>
      <c r="H1939" s="205">
        <v>0.5</v>
      </c>
    </row>
    <row r="1940" spans="1:8" ht="12.75">
      <c r="A1940" s="285"/>
      <c r="B1940" s="5"/>
      <c r="C1940" s="63" t="s">
        <v>777</v>
      </c>
      <c r="D1940" s="204">
        <v>500</v>
      </c>
      <c r="E1940" s="204">
        <v>500</v>
      </c>
      <c r="F1940" s="204">
        <v>0</v>
      </c>
      <c r="G1940" s="204">
        <v>0</v>
      </c>
      <c r="H1940" s="205">
        <v>0.8</v>
      </c>
    </row>
    <row r="1941" spans="1:8" ht="12.75">
      <c r="A1941" s="285"/>
      <c r="B1941" s="5"/>
      <c r="C1941" s="63" t="s">
        <v>778</v>
      </c>
      <c r="D1941" s="204">
        <v>223</v>
      </c>
      <c r="E1941" s="204">
        <v>31</v>
      </c>
      <c r="F1941" s="204">
        <v>31</v>
      </c>
      <c r="G1941" s="204">
        <v>0</v>
      </c>
      <c r="H1941" s="205" t="s">
        <v>779</v>
      </c>
    </row>
    <row r="1942" spans="1:8" ht="12.75">
      <c r="A1942" s="285"/>
      <c r="B1942" s="5"/>
      <c r="C1942" s="63" t="s">
        <v>454</v>
      </c>
      <c r="D1942" s="204">
        <v>500</v>
      </c>
      <c r="E1942" s="204">
        <v>500</v>
      </c>
      <c r="F1942" s="204">
        <v>0</v>
      </c>
      <c r="G1942" s="204">
        <v>0</v>
      </c>
      <c r="H1942" s="205">
        <v>0.4</v>
      </c>
    </row>
    <row r="1943" spans="1:8" ht="12.75">
      <c r="A1943" s="285"/>
      <c r="C1943" s="63" t="s">
        <v>550</v>
      </c>
      <c r="D1943" s="204">
        <v>500</v>
      </c>
      <c r="E1943" s="204">
        <v>410</v>
      </c>
      <c r="F1943" s="204">
        <v>0</v>
      </c>
      <c r="G1943" s="204">
        <v>0</v>
      </c>
      <c r="H1943" s="205">
        <v>0.17</v>
      </c>
    </row>
    <row r="1944" spans="1:8" ht="12.75">
      <c r="A1944" s="285"/>
      <c r="B1944" s="5"/>
      <c r="C1944" s="63" t="s">
        <v>393</v>
      </c>
      <c r="D1944" s="204">
        <v>7500</v>
      </c>
      <c r="E1944" s="204">
        <v>7018</v>
      </c>
      <c r="F1944" s="204">
        <v>6650</v>
      </c>
      <c r="G1944" s="204">
        <v>0</v>
      </c>
      <c r="H1944" s="205">
        <v>0.46</v>
      </c>
    </row>
    <row r="1945" spans="1:8" ht="12.75">
      <c r="A1945" s="285"/>
      <c r="B1945" s="5"/>
      <c r="C1945" s="63" t="s">
        <v>466</v>
      </c>
      <c r="D1945" s="204">
        <v>7800</v>
      </c>
      <c r="E1945" s="204">
        <v>4973</v>
      </c>
      <c r="F1945" s="204">
        <v>3500</v>
      </c>
      <c r="G1945" s="204">
        <v>0</v>
      </c>
      <c r="H1945" s="205">
        <v>0.3</v>
      </c>
    </row>
    <row r="1946" spans="1:8" ht="12.75">
      <c r="A1946" s="285"/>
      <c r="B1946" s="5"/>
      <c r="C1946" s="63" t="s">
        <v>418</v>
      </c>
      <c r="D1946" s="204">
        <v>3000</v>
      </c>
      <c r="E1946" s="204">
        <v>1932</v>
      </c>
      <c r="F1946" s="204">
        <v>1932</v>
      </c>
      <c r="G1946" s="204">
        <v>0</v>
      </c>
      <c r="H1946" s="205">
        <v>0.7</v>
      </c>
    </row>
    <row r="1947" spans="1:8" ht="12.75">
      <c r="A1947" s="285"/>
      <c r="B1947" s="5"/>
      <c r="C1947" s="63" t="s">
        <v>431</v>
      </c>
      <c r="D1947" s="204">
        <v>1046</v>
      </c>
      <c r="E1947" s="204">
        <v>896</v>
      </c>
      <c r="F1947" s="204">
        <v>0</v>
      </c>
      <c r="G1947" s="204">
        <v>0</v>
      </c>
      <c r="H1947" s="205">
        <v>0.8</v>
      </c>
    </row>
    <row r="1948" spans="1:8" ht="12.75">
      <c r="A1948" s="285"/>
      <c r="B1948" s="5"/>
      <c r="C1948" s="63" t="s">
        <v>397</v>
      </c>
      <c r="D1948" s="204">
        <v>8799</v>
      </c>
      <c r="E1948" s="204">
        <v>1797</v>
      </c>
      <c r="F1948" s="204">
        <v>1797</v>
      </c>
      <c r="G1948" s="204">
        <v>0</v>
      </c>
      <c r="H1948" s="205">
        <v>0.8</v>
      </c>
    </row>
    <row r="1949" spans="1:8" ht="12.75">
      <c r="A1949" s="285"/>
      <c r="B1949" s="5"/>
      <c r="C1949" s="63" t="s">
        <v>403</v>
      </c>
      <c r="D1949" s="204">
        <v>3500</v>
      </c>
      <c r="E1949" s="204">
        <v>1082</v>
      </c>
      <c r="F1949" s="204">
        <v>1082</v>
      </c>
      <c r="G1949" s="204">
        <v>0</v>
      </c>
      <c r="H1949" s="205">
        <v>1.2</v>
      </c>
    </row>
    <row r="1950" spans="1:8" ht="12.75">
      <c r="A1950" s="285"/>
      <c r="B1950" s="5"/>
      <c r="C1950" s="63" t="s">
        <v>633</v>
      </c>
      <c r="D1950" s="204">
        <v>18185</v>
      </c>
      <c r="E1950" s="204">
        <v>4985</v>
      </c>
      <c r="F1950" s="204">
        <v>500</v>
      </c>
      <c r="G1950" s="204">
        <v>4485</v>
      </c>
      <c r="H1950" s="205" t="s">
        <v>780</v>
      </c>
    </row>
    <row r="1951" spans="1:8" ht="12.75">
      <c r="A1951" s="285"/>
      <c r="B1951" s="5"/>
      <c r="C1951" s="63" t="s">
        <v>781</v>
      </c>
      <c r="D1951" s="204">
        <v>3355</v>
      </c>
      <c r="E1951" s="204">
        <v>3263</v>
      </c>
      <c r="F1951" s="204">
        <v>0</v>
      </c>
      <c r="G1951" s="204">
        <v>3263</v>
      </c>
      <c r="H1951" s="205">
        <v>2</v>
      </c>
    </row>
    <row r="1952" spans="1:8" ht="12.75">
      <c r="A1952" s="285"/>
      <c r="B1952" s="5"/>
      <c r="C1952" s="63" t="s">
        <v>782</v>
      </c>
      <c r="D1952" s="204">
        <v>1500</v>
      </c>
      <c r="E1952" s="204">
        <v>1500</v>
      </c>
      <c r="F1952" s="204">
        <v>0</v>
      </c>
      <c r="G1952" s="204">
        <v>0</v>
      </c>
      <c r="H1952" s="205">
        <v>0.5</v>
      </c>
    </row>
    <row r="1953" spans="1:8" ht="12.75">
      <c r="A1953" s="285"/>
      <c r="B1953" s="5"/>
      <c r="C1953" s="63" t="s">
        <v>783</v>
      </c>
      <c r="D1953" s="204">
        <v>1600</v>
      </c>
      <c r="E1953" s="204">
        <v>1510</v>
      </c>
      <c r="F1953" s="204">
        <v>0</v>
      </c>
      <c r="G1953" s="204">
        <v>0</v>
      </c>
      <c r="H1953" s="205">
        <v>0.45</v>
      </c>
    </row>
    <row r="1954" spans="1:8" ht="12.75">
      <c r="A1954" s="285"/>
      <c r="B1954" s="5"/>
      <c r="C1954" s="63" t="s">
        <v>784</v>
      </c>
      <c r="D1954" s="204">
        <v>500</v>
      </c>
      <c r="E1954" s="204">
        <v>400</v>
      </c>
      <c r="F1954" s="204">
        <v>0</v>
      </c>
      <c r="G1954" s="204">
        <v>0</v>
      </c>
      <c r="H1954" s="205">
        <v>1</v>
      </c>
    </row>
    <row r="1955" spans="1:8" ht="12.75">
      <c r="A1955" s="285"/>
      <c r="B1955" s="5"/>
      <c r="C1955" s="63" t="s">
        <v>785</v>
      </c>
      <c r="D1955" s="204">
        <v>500</v>
      </c>
      <c r="E1955" s="204">
        <v>340</v>
      </c>
      <c r="F1955" s="204">
        <v>0</v>
      </c>
      <c r="G1955" s="204">
        <v>0</v>
      </c>
      <c r="H1955" s="205">
        <v>1</v>
      </c>
    </row>
    <row r="1956" spans="1:8" ht="12.75">
      <c r="A1956" s="285"/>
      <c r="B1956" s="5"/>
      <c r="C1956" s="63" t="s">
        <v>786</v>
      </c>
      <c r="D1956" s="204">
        <v>60000</v>
      </c>
      <c r="E1956" s="204">
        <v>20500</v>
      </c>
      <c r="F1956" s="204">
        <v>0</v>
      </c>
      <c r="G1956" s="204">
        <v>20500</v>
      </c>
      <c r="H1956" s="205">
        <v>5</v>
      </c>
    </row>
    <row r="1957" spans="1:8" ht="12.75">
      <c r="A1957" s="285"/>
      <c r="B1957" s="5"/>
      <c r="C1957" s="63" t="s">
        <v>502</v>
      </c>
      <c r="D1957" s="204">
        <v>500</v>
      </c>
      <c r="E1957" s="204">
        <v>483</v>
      </c>
      <c r="F1957" s="204">
        <v>0</v>
      </c>
      <c r="G1957" s="204">
        <v>0</v>
      </c>
      <c r="H1957" s="205">
        <v>0.15</v>
      </c>
    </row>
    <row r="1958" spans="1:8" ht="12.75">
      <c r="A1958" s="285"/>
      <c r="B1958" s="5"/>
      <c r="C1958" s="63" t="s">
        <v>787</v>
      </c>
      <c r="D1958" s="204">
        <v>1500</v>
      </c>
      <c r="E1958" s="204">
        <v>1220</v>
      </c>
      <c r="F1958" s="204">
        <v>1220</v>
      </c>
      <c r="G1958" s="204">
        <v>0</v>
      </c>
      <c r="H1958" s="205">
        <v>1.3</v>
      </c>
    </row>
    <row r="1959" spans="1:8" ht="12.75">
      <c r="A1959" s="285"/>
      <c r="B1959" s="5"/>
      <c r="C1959" s="63" t="s">
        <v>413</v>
      </c>
      <c r="D1959" s="204">
        <v>2500</v>
      </c>
      <c r="E1959" s="204">
        <v>530</v>
      </c>
      <c r="F1959" s="204">
        <v>0</v>
      </c>
      <c r="G1959" s="204">
        <v>0</v>
      </c>
      <c r="H1959" s="205">
        <v>1.9</v>
      </c>
    </row>
    <row r="1960" spans="1:8" ht="12.75">
      <c r="A1960" s="285"/>
      <c r="B1960" s="5"/>
      <c r="C1960" s="63" t="s">
        <v>422</v>
      </c>
      <c r="D1960" s="204">
        <v>2500</v>
      </c>
      <c r="E1960" s="204">
        <v>420</v>
      </c>
      <c r="F1960" s="204">
        <v>0</v>
      </c>
      <c r="G1960" s="204">
        <v>0</v>
      </c>
      <c r="H1960" s="205" t="s">
        <v>788</v>
      </c>
    </row>
    <row r="1961" spans="1:8" ht="12.75">
      <c r="A1961" s="285"/>
      <c r="B1961" s="5"/>
      <c r="C1961" s="63" t="s">
        <v>636</v>
      </c>
      <c r="D1961" s="204">
        <v>3250</v>
      </c>
      <c r="E1961" s="204">
        <v>880</v>
      </c>
      <c r="F1961" s="204">
        <v>880</v>
      </c>
      <c r="G1961" s="204">
        <v>0</v>
      </c>
      <c r="H1961" s="205">
        <v>1.2</v>
      </c>
    </row>
    <row r="1962" spans="1:8" ht="12.75">
      <c r="A1962" s="285"/>
      <c r="B1962" s="5"/>
      <c r="C1962" s="63" t="s">
        <v>789</v>
      </c>
      <c r="D1962" s="204">
        <v>500</v>
      </c>
      <c r="E1962" s="204">
        <v>500</v>
      </c>
      <c r="F1962" s="204">
        <v>0</v>
      </c>
      <c r="G1962" s="204">
        <v>0</v>
      </c>
      <c r="H1962" s="205">
        <v>0.9</v>
      </c>
    </row>
    <row r="1963" spans="1:8" ht="12.75">
      <c r="A1963" s="285"/>
      <c r="B1963" s="5"/>
      <c r="C1963" s="63" t="s">
        <v>455</v>
      </c>
      <c r="D1963" s="204">
        <v>829</v>
      </c>
      <c r="E1963" s="204">
        <v>570</v>
      </c>
      <c r="F1963" s="204">
        <v>570</v>
      </c>
      <c r="G1963" s="204">
        <v>0</v>
      </c>
      <c r="H1963" s="205">
        <v>1.2</v>
      </c>
    </row>
    <row r="1964" spans="1:8" ht="12.75">
      <c r="A1964" s="285"/>
      <c r="B1964" s="5"/>
      <c r="C1964" s="63" t="s">
        <v>402</v>
      </c>
      <c r="D1964" s="204">
        <v>6000</v>
      </c>
      <c r="E1964" s="204">
        <v>72</v>
      </c>
      <c r="F1964" s="204">
        <v>72</v>
      </c>
      <c r="G1964" s="204">
        <v>0</v>
      </c>
      <c r="H1964" s="205">
        <v>0.8</v>
      </c>
    </row>
    <row r="1965" spans="1:8" ht="12.75">
      <c r="A1965" s="285"/>
      <c r="B1965" s="5"/>
      <c r="C1965" s="63" t="s">
        <v>790</v>
      </c>
      <c r="D1965" s="204">
        <v>5397</v>
      </c>
      <c r="E1965" s="204">
        <v>2166</v>
      </c>
      <c r="F1965" s="204">
        <v>497</v>
      </c>
      <c r="G1965" s="204">
        <v>0</v>
      </c>
      <c r="H1965" s="205" t="s">
        <v>791</v>
      </c>
    </row>
    <row r="1966" spans="1:8" ht="12.75">
      <c r="A1966" s="285"/>
      <c r="B1966" s="5"/>
      <c r="C1966" s="63">
        <v>5</v>
      </c>
      <c r="D1966" s="204">
        <v>4573</v>
      </c>
      <c r="E1966" s="204">
        <v>3580</v>
      </c>
      <c r="F1966" s="204">
        <v>0</v>
      </c>
      <c r="G1966" s="204">
        <v>0</v>
      </c>
      <c r="H1966" s="205">
        <v>0</v>
      </c>
    </row>
    <row r="1967" spans="1:8" ht="12.75">
      <c r="A1967" s="285"/>
      <c r="B1967" s="5"/>
      <c r="C1967" s="63" t="s">
        <v>334</v>
      </c>
      <c r="D1967" s="204">
        <v>620</v>
      </c>
      <c r="E1967" s="204">
        <v>620</v>
      </c>
      <c r="F1967" s="204">
        <v>0</v>
      </c>
      <c r="G1967" s="204">
        <v>0</v>
      </c>
      <c r="H1967" s="205">
        <v>0</v>
      </c>
    </row>
    <row r="1968" spans="1:8" ht="12.75">
      <c r="A1968" s="285"/>
      <c r="B1968" s="5"/>
      <c r="C1968" s="63">
        <v>17</v>
      </c>
      <c r="D1968" s="204">
        <v>4000</v>
      </c>
      <c r="E1968" s="204">
        <v>566</v>
      </c>
      <c r="F1968" s="204">
        <v>0</v>
      </c>
      <c r="G1968" s="204">
        <v>0</v>
      </c>
      <c r="H1968" s="205">
        <v>0</v>
      </c>
    </row>
    <row r="1969" spans="1:8" ht="12.75">
      <c r="A1969" s="285"/>
      <c r="B1969" s="5"/>
      <c r="C1969" s="63" t="s">
        <v>792</v>
      </c>
      <c r="D1969" s="204">
        <v>950</v>
      </c>
      <c r="E1969" s="204">
        <v>65</v>
      </c>
      <c r="F1969" s="204">
        <v>0</v>
      </c>
      <c r="G1969" s="204">
        <v>0</v>
      </c>
      <c r="H1969" s="205">
        <v>4</v>
      </c>
    </row>
    <row r="1970" spans="1:8" ht="12.75">
      <c r="A1970" s="285"/>
      <c r="B1970" s="5"/>
      <c r="C1970" s="63" t="s">
        <v>793</v>
      </c>
      <c r="D1970" s="204">
        <v>1500</v>
      </c>
      <c r="E1970" s="204">
        <v>270</v>
      </c>
      <c r="F1970" s="204">
        <v>0</v>
      </c>
      <c r="G1970" s="204">
        <v>0</v>
      </c>
      <c r="H1970" s="205">
        <v>4</v>
      </c>
    </row>
    <row r="1971" spans="1:8" ht="12.75">
      <c r="A1971" s="285"/>
      <c r="B1971" s="5"/>
      <c r="C1971" s="63" t="s">
        <v>794</v>
      </c>
      <c r="D1971" s="204">
        <v>1700</v>
      </c>
      <c r="E1971" s="204">
        <v>290</v>
      </c>
      <c r="F1971" s="204">
        <v>0</v>
      </c>
      <c r="G1971" s="204">
        <v>0</v>
      </c>
      <c r="H1971" s="205">
        <v>4.3</v>
      </c>
    </row>
    <row r="1972" spans="1:8" ht="12.75">
      <c r="A1972" s="285"/>
      <c r="B1972" s="5"/>
      <c r="C1972" s="63" t="s">
        <v>795</v>
      </c>
      <c r="D1972" s="204">
        <v>1200</v>
      </c>
      <c r="E1972" s="204">
        <v>360</v>
      </c>
      <c r="F1972" s="204">
        <v>0</v>
      </c>
      <c r="G1972" s="204">
        <v>0</v>
      </c>
      <c r="H1972" s="205">
        <v>4.8</v>
      </c>
    </row>
    <row r="1973" spans="1:8" ht="12.75">
      <c r="A1973" s="285"/>
      <c r="B1973" s="5" t="s">
        <v>87</v>
      </c>
      <c r="C1973" s="63" t="s">
        <v>844</v>
      </c>
      <c r="D1973" s="136">
        <v>460</v>
      </c>
      <c r="E1973" s="204">
        <v>171</v>
      </c>
      <c r="F1973" s="204">
        <v>171</v>
      </c>
      <c r="G1973" s="204"/>
      <c r="H1973" s="205">
        <v>0.7</v>
      </c>
    </row>
    <row r="1974" spans="1:8" ht="12.75">
      <c r="A1974" s="285"/>
      <c r="B1974" s="5"/>
      <c r="C1974" s="63" t="s">
        <v>838</v>
      </c>
      <c r="D1974" s="136">
        <v>1265</v>
      </c>
      <c r="E1974" s="204">
        <v>246</v>
      </c>
      <c r="F1974" s="204">
        <v>246</v>
      </c>
      <c r="G1974" s="204"/>
      <c r="H1974" s="205">
        <v>1</v>
      </c>
    </row>
    <row r="1975" spans="1:8" ht="12.75">
      <c r="A1975" s="285"/>
      <c r="B1975" s="5"/>
      <c r="C1975" s="63" t="s">
        <v>838</v>
      </c>
      <c r="D1975" s="136">
        <v>290</v>
      </c>
      <c r="E1975" s="204">
        <v>10</v>
      </c>
      <c r="F1975" s="204">
        <v>10</v>
      </c>
      <c r="G1975" s="204"/>
      <c r="H1975" s="205">
        <v>1.2</v>
      </c>
    </row>
    <row r="1976" spans="1:8" ht="12.75">
      <c r="A1976" s="282" t="s">
        <v>335</v>
      </c>
      <c r="B1976" s="2" t="s">
        <v>45</v>
      </c>
      <c r="C1976" s="38"/>
      <c r="D1976" s="118">
        <f>SUM(D1977:D1980)</f>
        <v>2300</v>
      </c>
      <c r="E1976" s="118">
        <f>SUM(E1977:E1980)</f>
        <v>1582</v>
      </c>
      <c r="F1976" s="118">
        <f>SUM(F1977:F1980)</f>
        <v>48</v>
      </c>
      <c r="G1976" s="118">
        <f>SUM(G1977:G1980)</f>
        <v>0</v>
      </c>
      <c r="H1976" s="167"/>
    </row>
    <row r="1977" spans="1:8" ht="12.75">
      <c r="A1977" s="287"/>
      <c r="B1977" s="7" t="s">
        <v>141</v>
      </c>
      <c r="C1977" s="42" t="s">
        <v>455</v>
      </c>
      <c r="D1977" s="207">
        <v>600</v>
      </c>
      <c r="E1977" s="207">
        <v>48</v>
      </c>
      <c r="F1977" s="207">
        <v>48</v>
      </c>
      <c r="G1977" s="207"/>
      <c r="H1977" s="176">
        <v>0.8</v>
      </c>
    </row>
    <row r="1978" spans="1:8" ht="12.75">
      <c r="A1978" s="284"/>
      <c r="B1978" s="7" t="s">
        <v>187</v>
      </c>
      <c r="C1978" s="42" t="s">
        <v>454</v>
      </c>
      <c r="D1978" s="207">
        <v>200</v>
      </c>
      <c r="E1978" s="207">
        <v>182</v>
      </c>
      <c r="F1978" s="207">
        <v>0</v>
      </c>
      <c r="G1978" s="207">
        <v>0</v>
      </c>
      <c r="H1978" s="176">
        <v>0.12</v>
      </c>
    </row>
    <row r="1979" spans="1:8" ht="12.75">
      <c r="A1979" s="285"/>
      <c r="B1979" s="5"/>
      <c r="C1979" s="63" t="s">
        <v>550</v>
      </c>
      <c r="D1979" s="204">
        <v>1000</v>
      </c>
      <c r="E1979" s="204">
        <v>881</v>
      </c>
      <c r="F1979" s="204">
        <v>0</v>
      </c>
      <c r="G1979" s="204">
        <v>0</v>
      </c>
      <c r="H1979" s="205">
        <v>0.15</v>
      </c>
    </row>
    <row r="1980" spans="1:8" ht="12.75">
      <c r="A1980" s="290"/>
      <c r="B1980" s="10"/>
      <c r="C1980" s="221" t="s">
        <v>502</v>
      </c>
      <c r="D1980" s="206">
        <v>500</v>
      </c>
      <c r="E1980" s="206">
        <v>471</v>
      </c>
      <c r="F1980" s="206">
        <v>0</v>
      </c>
      <c r="G1980" s="206">
        <v>0</v>
      </c>
      <c r="H1980" s="179">
        <v>0.15</v>
      </c>
    </row>
    <row r="1981" spans="1:8" ht="12.75">
      <c r="A1981" s="282" t="s">
        <v>336</v>
      </c>
      <c r="B1981" s="2" t="s">
        <v>67</v>
      </c>
      <c r="C1981" s="38"/>
      <c r="D1981" s="118">
        <f>SUM(D1982:D1984)</f>
        <v>3980</v>
      </c>
      <c r="E1981" s="118">
        <f>SUM(E1982:E1984)</f>
        <v>2517</v>
      </c>
      <c r="F1981" s="118">
        <f>SUM(F1982:F1984)</f>
        <v>0</v>
      </c>
      <c r="G1981" s="118">
        <f>SUM(G1982:G1984)</f>
        <v>0</v>
      </c>
      <c r="H1981" s="167"/>
    </row>
    <row r="1982" spans="1:8" ht="12.75">
      <c r="A1982" s="287"/>
      <c r="B1982" s="7" t="s">
        <v>141</v>
      </c>
      <c r="C1982" s="42" t="s">
        <v>415</v>
      </c>
      <c r="D1982" s="207">
        <v>2090</v>
      </c>
      <c r="E1982" s="207">
        <v>1300</v>
      </c>
      <c r="F1982" s="207"/>
      <c r="G1982" s="207"/>
      <c r="H1982" s="176">
        <v>1.5</v>
      </c>
    </row>
    <row r="1983" spans="1:8" ht="12.75">
      <c r="A1983" s="287"/>
      <c r="B1983" s="4"/>
      <c r="C1983" s="42" t="s">
        <v>397</v>
      </c>
      <c r="D1983" s="207">
        <v>560</v>
      </c>
      <c r="E1983" s="207">
        <v>217</v>
      </c>
      <c r="F1983" s="207"/>
      <c r="G1983" s="207"/>
      <c r="H1983" s="176">
        <v>2</v>
      </c>
    </row>
    <row r="1984" spans="1:8" ht="13.5" thickBot="1">
      <c r="A1984" s="285"/>
      <c r="B1984" s="5"/>
      <c r="C1984" s="63" t="s">
        <v>430</v>
      </c>
      <c r="D1984" s="204">
        <v>1330</v>
      </c>
      <c r="E1984" s="204">
        <v>1000</v>
      </c>
      <c r="F1984" s="204"/>
      <c r="G1984" s="204"/>
      <c r="H1984" s="205">
        <v>1</v>
      </c>
    </row>
    <row r="1985" spans="1:11" ht="13.5" thickBot="1">
      <c r="A1985" s="337" t="s">
        <v>85</v>
      </c>
      <c r="B1985" s="338" t="s">
        <v>35</v>
      </c>
      <c r="C1985" s="339"/>
      <c r="D1985" s="373">
        <f>D1816+D1820+D1822+D1832+D1837+D1843+D1874+D1976+D1981+D1835</f>
        <v>370828</v>
      </c>
      <c r="E1985" s="373">
        <f>E1816+E1820+E1822+E1832+E1837+E1843+E1874+E1976+E1981+E1835</f>
        <v>170355</v>
      </c>
      <c r="F1985" s="373">
        <f>F1816+F1820+F1822+F1832+F1837+F1843+F1874+F1976+F1981+F1835</f>
        <v>50447</v>
      </c>
      <c r="G1985" s="373">
        <f>G1816+G1820+G1822+G1832+G1837+G1843+G1874+G1976+G1981+G1835</f>
        <v>56462</v>
      </c>
      <c r="H1985" s="374"/>
      <c r="K1985" s="122"/>
    </row>
    <row r="1986" spans="1:8" ht="13.5" customHeight="1" thickBot="1">
      <c r="A1986" s="280"/>
      <c r="B1986" s="448" t="s">
        <v>26</v>
      </c>
      <c r="C1986" s="449"/>
      <c r="D1986" s="449"/>
      <c r="E1986" s="449"/>
      <c r="F1986" s="449"/>
      <c r="G1986" s="450"/>
      <c r="H1986" s="156"/>
    </row>
    <row r="1987" spans="1:8" ht="12.75" customHeight="1">
      <c r="A1987" s="281"/>
      <c r="B1987" s="445" t="s">
        <v>25</v>
      </c>
      <c r="C1987" s="446"/>
      <c r="D1987" s="446"/>
      <c r="E1987" s="446"/>
      <c r="F1987" s="446"/>
      <c r="G1987" s="455"/>
      <c r="H1987" s="152"/>
    </row>
    <row r="1988" spans="1:8" ht="12.75">
      <c r="A1988" s="294"/>
      <c r="B1988" s="15" t="s">
        <v>7</v>
      </c>
      <c r="C1988" s="50"/>
      <c r="D1988" s="144"/>
      <c r="E1988" s="144"/>
      <c r="F1988" s="144"/>
      <c r="G1988" s="144"/>
      <c r="H1988" s="186"/>
    </row>
    <row r="1989" spans="1:8" ht="13.5" thickBot="1">
      <c r="A1989" s="298"/>
      <c r="B1989" s="62" t="s">
        <v>288</v>
      </c>
      <c r="C1989" s="20"/>
      <c r="D1989" s="121">
        <v>0</v>
      </c>
      <c r="E1989" s="121">
        <v>0</v>
      </c>
      <c r="F1989" s="121">
        <v>0</v>
      </c>
      <c r="G1989" s="121">
        <v>0</v>
      </c>
      <c r="H1989" s="191"/>
    </row>
    <row r="1990" spans="1:8" ht="13.5" thickBot="1">
      <c r="A1990" s="281"/>
      <c r="B1990" s="9" t="s">
        <v>8</v>
      </c>
      <c r="C1990" s="245"/>
      <c r="D1990" s="111"/>
      <c r="E1990" s="111"/>
      <c r="F1990" s="111"/>
      <c r="G1990" s="111"/>
      <c r="H1990" s="152"/>
    </row>
    <row r="1991" spans="1:8" ht="13.5" thickBot="1">
      <c r="A1991" s="293"/>
      <c r="B1991" s="17" t="s">
        <v>148</v>
      </c>
      <c r="C1991" s="249"/>
      <c r="D1991" s="117">
        <v>0</v>
      </c>
      <c r="E1991" s="117">
        <v>0</v>
      </c>
      <c r="F1991" s="117">
        <v>0</v>
      </c>
      <c r="G1991" s="117">
        <v>0</v>
      </c>
      <c r="H1991" s="192"/>
    </row>
    <row r="1992" spans="1:8" ht="13.5" thickBot="1">
      <c r="A1992" s="280"/>
      <c r="B1992" s="51" t="s">
        <v>195</v>
      </c>
      <c r="C1992" s="67"/>
      <c r="D1992" s="122">
        <v>0</v>
      </c>
      <c r="E1992" s="122">
        <v>0</v>
      </c>
      <c r="F1992" s="122">
        <v>0</v>
      </c>
      <c r="G1992" s="122">
        <v>0</v>
      </c>
      <c r="H1992" s="151"/>
    </row>
    <row r="1993" spans="1:8" ht="12.75" customHeight="1">
      <c r="A1993" s="290"/>
      <c r="B1993" s="445" t="s">
        <v>32</v>
      </c>
      <c r="C1993" s="446"/>
      <c r="D1993" s="446"/>
      <c r="E1993" s="446"/>
      <c r="F1993" s="446"/>
      <c r="G1993" s="455"/>
      <c r="H1993" s="179"/>
    </row>
    <row r="1994" spans="1:8" ht="12.75" customHeight="1">
      <c r="A1994" s="294"/>
      <c r="B1994" s="15" t="s">
        <v>7</v>
      </c>
      <c r="C1994" s="50"/>
      <c r="D1994" s="144"/>
      <c r="E1994" s="144"/>
      <c r="F1994" s="144"/>
      <c r="G1994" s="144"/>
      <c r="H1994" s="186"/>
    </row>
    <row r="1995" spans="1:8" ht="25.5">
      <c r="A1995" s="282">
        <v>1</v>
      </c>
      <c r="B1995" s="2" t="s">
        <v>146</v>
      </c>
      <c r="C1995" s="38"/>
      <c r="D1995" s="118">
        <f>SUM(D1996:D1997)</f>
        <v>100</v>
      </c>
      <c r="E1995" s="118">
        <f>SUM(E1996:E1997)</f>
        <v>25</v>
      </c>
      <c r="F1995" s="118">
        <f>SUM(F1996:F1997)</f>
        <v>25</v>
      </c>
      <c r="G1995" s="118">
        <f>SUM(G1996:G1997)</f>
        <v>0</v>
      </c>
      <c r="H1995" s="167"/>
    </row>
    <row r="1996" spans="1:8" ht="12.75">
      <c r="A1996" s="285"/>
      <c r="B1996" s="5" t="s">
        <v>141</v>
      </c>
      <c r="C1996" s="63" t="s">
        <v>559</v>
      </c>
      <c r="D1996" s="204">
        <v>50</v>
      </c>
      <c r="E1996" s="204">
        <v>6</v>
      </c>
      <c r="F1996" s="204">
        <v>6</v>
      </c>
      <c r="G1996" s="204"/>
      <c r="H1996" s="205">
        <v>1.2</v>
      </c>
    </row>
    <row r="1997" spans="1:8" ht="12.75">
      <c r="A1997" s="290"/>
      <c r="B1997" s="11"/>
      <c r="C1997" s="221" t="s">
        <v>560</v>
      </c>
      <c r="D1997" s="206">
        <v>50</v>
      </c>
      <c r="E1997" s="206">
        <v>19</v>
      </c>
      <c r="F1997" s="206">
        <v>19</v>
      </c>
      <c r="G1997" s="206"/>
      <c r="H1997" s="179">
        <v>1.3</v>
      </c>
    </row>
    <row r="1998" spans="1:8" ht="12.75" customHeight="1">
      <c r="A1998" s="282">
        <v>2</v>
      </c>
      <c r="B1998" s="2" t="s">
        <v>45</v>
      </c>
      <c r="C1998" s="38"/>
      <c r="D1998" s="118">
        <f>SUM(D1999:D2000)</f>
        <v>1004</v>
      </c>
      <c r="E1998" s="118">
        <f>SUM(E1999:E2000)</f>
        <v>468</v>
      </c>
      <c r="F1998" s="118">
        <f>SUM(F1999:F2000)</f>
        <v>170</v>
      </c>
      <c r="G1998" s="118">
        <f>SUM(G1999:G2000)</f>
        <v>0</v>
      </c>
      <c r="H1998" s="167"/>
    </row>
    <row r="1999" spans="1:8" ht="12.75" customHeight="1">
      <c r="A1999" s="285"/>
      <c r="B1999" s="5" t="s">
        <v>187</v>
      </c>
      <c r="C1999" s="63" t="s">
        <v>796</v>
      </c>
      <c r="D1999" s="204">
        <v>184</v>
      </c>
      <c r="E1999" s="204">
        <v>50</v>
      </c>
      <c r="F1999" s="204">
        <v>50</v>
      </c>
      <c r="G1999" s="204">
        <v>0</v>
      </c>
      <c r="H1999" s="205">
        <v>1.3</v>
      </c>
    </row>
    <row r="2000" spans="1:8" ht="12.75" customHeight="1" thickBot="1">
      <c r="A2000" s="285"/>
      <c r="B2000" s="54"/>
      <c r="C2000" s="63" t="s">
        <v>797</v>
      </c>
      <c r="D2000" s="204">
        <v>820</v>
      </c>
      <c r="E2000" s="204">
        <v>418</v>
      </c>
      <c r="F2000" s="204">
        <v>120</v>
      </c>
      <c r="G2000" s="204">
        <v>0</v>
      </c>
      <c r="H2000" s="205">
        <v>1.1</v>
      </c>
    </row>
    <row r="2001" spans="1:8" ht="12.75" customHeight="1" thickBot="1">
      <c r="A2001" s="337"/>
      <c r="B2001" s="338" t="s">
        <v>194</v>
      </c>
      <c r="C2001" s="339"/>
      <c r="D2001" s="373">
        <f>D1995+D1998</f>
        <v>1104</v>
      </c>
      <c r="E2001" s="373">
        <f>E1995+E1998</f>
        <v>493</v>
      </c>
      <c r="F2001" s="373">
        <f>F1995+F1998</f>
        <v>195</v>
      </c>
      <c r="G2001" s="373">
        <f>G1995+G1998</f>
        <v>0</v>
      </c>
      <c r="H2001" s="395"/>
    </row>
    <row r="2002" spans="1:8" ht="12.75" customHeight="1">
      <c r="A2002" s="281"/>
      <c r="B2002" s="9" t="s">
        <v>8</v>
      </c>
      <c r="C2002" s="245"/>
      <c r="D2002" s="111"/>
      <c r="E2002" s="111"/>
      <c r="F2002" s="111"/>
      <c r="G2002" s="111"/>
      <c r="H2002" s="152"/>
    </row>
    <row r="2003" spans="1:8" ht="12.75" customHeight="1">
      <c r="A2003" s="282" t="s">
        <v>328</v>
      </c>
      <c r="B2003" s="2" t="s">
        <v>208</v>
      </c>
      <c r="C2003" s="38"/>
      <c r="D2003" s="118">
        <f>SUM(D2004:D2004)</f>
        <v>0</v>
      </c>
      <c r="E2003" s="118">
        <f>SUM(E2004:E2004)</f>
        <v>4</v>
      </c>
      <c r="F2003" s="118">
        <f>SUM(F2004:F2004)</f>
        <v>4</v>
      </c>
      <c r="G2003" s="118">
        <f>SUM(G2004:G2004)</f>
        <v>0</v>
      </c>
      <c r="H2003" s="167"/>
    </row>
    <row r="2004" spans="1:8" ht="12.75" customHeight="1">
      <c r="A2004" s="295"/>
      <c r="B2004" s="53" t="s">
        <v>187</v>
      </c>
      <c r="C2004" s="21" t="s">
        <v>415</v>
      </c>
      <c r="D2004" s="130">
        <v>0</v>
      </c>
      <c r="E2004" s="130">
        <v>4</v>
      </c>
      <c r="F2004" s="130">
        <v>4</v>
      </c>
      <c r="G2004" s="130">
        <v>0</v>
      </c>
      <c r="H2004" s="170" t="s">
        <v>798</v>
      </c>
    </row>
    <row r="2005" spans="1:8" ht="12.75" customHeight="1">
      <c r="A2005" s="282" t="s">
        <v>329</v>
      </c>
      <c r="B2005" s="2" t="s">
        <v>72</v>
      </c>
      <c r="C2005" s="38"/>
      <c r="D2005" s="118">
        <f>SUM(D2006:D2006)</f>
        <v>180</v>
      </c>
      <c r="E2005" s="118">
        <f>SUM(E2006:E2006)</f>
        <v>75</v>
      </c>
      <c r="F2005" s="118">
        <f>SUM(F2006:F2006)</f>
        <v>75</v>
      </c>
      <c r="G2005" s="118">
        <f>SUM(G2006:G2006)</f>
        <v>0</v>
      </c>
      <c r="H2005" s="167"/>
    </row>
    <row r="2006" spans="1:8" ht="12.75" customHeight="1">
      <c r="A2006" s="285"/>
      <c r="B2006" s="5" t="s">
        <v>187</v>
      </c>
      <c r="C2006" s="63" t="s">
        <v>569</v>
      </c>
      <c r="D2006" s="204">
        <v>180</v>
      </c>
      <c r="E2006" s="204">
        <v>75</v>
      </c>
      <c r="F2006" s="204">
        <v>75</v>
      </c>
      <c r="G2006" s="204">
        <v>0</v>
      </c>
      <c r="H2006" s="205" t="s">
        <v>799</v>
      </c>
    </row>
    <row r="2007" spans="1:8" ht="12.75" customHeight="1">
      <c r="A2007" s="282" t="s">
        <v>330</v>
      </c>
      <c r="B2007" s="2" t="s">
        <v>51</v>
      </c>
      <c r="C2007" s="38"/>
      <c r="D2007" s="118">
        <f>SUM(D2008)</f>
        <v>220</v>
      </c>
      <c r="E2007" s="118">
        <f>SUM(E2008)</f>
        <v>155</v>
      </c>
      <c r="F2007" s="118">
        <f>SUM(F2008)</f>
        <v>155</v>
      </c>
      <c r="G2007" s="118">
        <f>SUM(G2008)</f>
        <v>0</v>
      </c>
      <c r="H2007" s="167"/>
    </row>
    <row r="2008" spans="1:8" ht="12.75" customHeight="1">
      <c r="A2008" s="286"/>
      <c r="B2008" s="6" t="s">
        <v>187</v>
      </c>
      <c r="C2008" s="102" t="s">
        <v>411</v>
      </c>
      <c r="D2008" s="131">
        <v>220</v>
      </c>
      <c r="E2008" s="131">
        <v>155</v>
      </c>
      <c r="F2008" s="131">
        <v>155</v>
      </c>
      <c r="G2008" s="131">
        <v>0</v>
      </c>
      <c r="H2008" s="178" t="s">
        <v>730</v>
      </c>
    </row>
    <row r="2009" spans="1:8" ht="12.75">
      <c r="A2009" s="282" t="s">
        <v>331</v>
      </c>
      <c r="B2009" s="2" t="s">
        <v>377</v>
      </c>
      <c r="C2009" s="38"/>
      <c r="D2009" s="118">
        <f>SUM(D2010)</f>
        <v>15</v>
      </c>
      <c r="E2009" s="118">
        <f>SUM(E2010)</f>
        <v>11</v>
      </c>
      <c r="F2009" s="118">
        <f>SUM(F2010)</f>
        <v>11</v>
      </c>
      <c r="G2009" s="118">
        <f>SUM(G2010)</f>
        <v>0</v>
      </c>
      <c r="H2009" s="167"/>
    </row>
    <row r="2010" spans="1:8" ht="13.5" thickBot="1">
      <c r="A2010" s="286"/>
      <c r="B2010" s="6" t="s">
        <v>141</v>
      </c>
      <c r="C2010" s="102" t="s">
        <v>560</v>
      </c>
      <c r="D2010" s="131">
        <v>15</v>
      </c>
      <c r="E2010" s="131">
        <v>11</v>
      </c>
      <c r="F2010" s="131">
        <v>11</v>
      </c>
      <c r="G2010" s="131"/>
      <c r="H2010" s="178">
        <v>2.5</v>
      </c>
    </row>
    <row r="2011" spans="1:8" ht="12.75" customHeight="1" thickBot="1">
      <c r="A2011" s="344"/>
      <c r="B2011" s="345" t="s">
        <v>148</v>
      </c>
      <c r="C2011" s="364"/>
      <c r="D2011" s="390">
        <f>D2003+D2005+D2007+D2009</f>
        <v>415</v>
      </c>
      <c r="E2011" s="390">
        <f>E2003+E2005+E2007+E2009</f>
        <v>245</v>
      </c>
      <c r="F2011" s="390">
        <f>F2003+F2005+F2007+F2009</f>
        <v>245</v>
      </c>
      <c r="G2011" s="390">
        <f>G2003+G2005+G2007+G2009</f>
        <v>0</v>
      </c>
      <c r="H2011" s="396"/>
    </row>
    <row r="2012" spans="1:8" ht="12.75" customHeight="1" thickBot="1">
      <c r="A2012" s="281"/>
      <c r="B2012" s="9" t="s">
        <v>6</v>
      </c>
      <c r="C2012" s="245"/>
      <c r="D2012" s="111"/>
      <c r="E2012" s="111"/>
      <c r="F2012" s="111"/>
      <c r="G2012" s="111"/>
      <c r="H2012" s="152"/>
    </row>
    <row r="2013" spans="1:8" ht="13.5" customHeight="1" thickBot="1">
      <c r="A2013" s="349"/>
      <c r="B2013" s="350" t="s">
        <v>188</v>
      </c>
      <c r="C2013" s="381"/>
      <c r="D2013" s="352">
        <v>0</v>
      </c>
      <c r="E2013" s="352">
        <v>0</v>
      </c>
      <c r="F2013" s="352">
        <v>0</v>
      </c>
      <c r="G2013" s="352">
        <v>0</v>
      </c>
      <c r="H2013" s="394"/>
    </row>
    <row r="2014" spans="1:15" ht="13.5" customHeight="1" thickBot="1">
      <c r="A2014" s="359"/>
      <c r="B2014" s="360" t="s">
        <v>195</v>
      </c>
      <c r="C2014" s="367"/>
      <c r="D2014" s="362">
        <f>D2001+D2011+D2013</f>
        <v>1519</v>
      </c>
      <c r="E2014" s="362">
        <f>E2001+E2011+E2013</f>
        <v>738</v>
      </c>
      <c r="F2014" s="362">
        <f>F2001+F2011+F2013</f>
        <v>440</v>
      </c>
      <c r="G2014" s="362">
        <f>G2001+G2011+G2013</f>
        <v>0</v>
      </c>
      <c r="H2014" s="368"/>
      <c r="J2014" s="147"/>
      <c r="K2014" s="147"/>
      <c r="L2014" s="147"/>
      <c r="M2014" s="147"/>
      <c r="N2014" s="147"/>
      <c r="O2014" s="147"/>
    </row>
    <row r="2015" spans="1:8" ht="13.5" customHeight="1">
      <c r="A2015" s="295"/>
      <c r="B2015" s="445" t="s">
        <v>33</v>
      </c>
      <c r="C2015" s="446"/>
      <c r="D2015" s="446"/>
      <c r="E2015" s="446"/>
      <c r="F2015" s="446"/>
      <c r="G2015" s="455"/>
      <c r="H2015" s="170"/>
    </row>
    <row r="2016" spans="1:8" ht="13.5" customHeight="1">
      <c r="A2016" s="294"/>
      <c r="B2016" s="15" t="s">
        <v>8</v>
      </c>
      <c r="C2016" s="50"/>
      <c r="D2016" s="134"/>
      <c r="E2016" s="134"/>
      <c r="F2016" s="134"/>
      <c r="G2016" s="134"/>
      <c r="H2016" s="160"/>
    </row>
    <row r="2017" spans="1:8" ht="13.5" customHeight="1">
      <c r="A2017" s="282" t="s">
        <v>328</v>
      </c>
      <c r="B2017" s="2" t="s">
        <v>208</v>
      </c>
      <c r="C2017" s="38"/>
      <c r="D2017" s="112">
        <f>SUM(D2018:D2018)</f>
        <v>60</v>
      </c>
      <c r="E2017" s="112">
        <f>SUM(E2018:E2018)</f>
        <v>9</v>
      </c>
      <c r="F2017" s="112">
        <f>SUM(F2018:F2018)</f>
        <v>9</v>
      </c>
      <c r="G2017" s="112">
        <f>SUM(G2018:G2018)</f>
        <v>0</v>
      </c>
      <c r="H2017" s="154"/>
    </row>
    <row r="2018" spans="1:8" ht="13.5" customHeight="1">
      <c r="A2018" s="288"/>
      <c r="B2018" s="53" t="s">
        <v>196</v>
      </c>
      <c r="C2018" s="21" t="s">
        <v>689</v>
      </c>
      <c r="D2018" s="135">
        <v>60</v>
      </c>
      <c r="E2018" s="135">
        <v>9</v>
      </c>
      <c r="F2018" s="135">
        <v>9</v>
      </c>
      <c r="G2018" s="135">
        <v>0</v>
      </c>
      <c r="H2018" s="181">
        <v>0.5</v>
      </c>
    </row>
    <row r="2019" spans="1:8" ht="13.5" customHeight="1">
      <c r="A2019" s="282" t="s">
        <v>329</v>
      </c>
      <c r="B2019" s="2" t="s">
        <v>365</v>
      </c>
      <c r="C2019" s="38"/>
      <c r="D2019" s="112">
        <f>D2020</f>
        <v>280</v>
      </c>
      <c r="E2019" s="112">
        <f>E2020</f>
        <v>147</v>
      </c>
      <c r="F2019" s="112">
        <f>F2020</f>
        <v>0</v>
      </c>
      <c r="G2019" s="112">
        <f>G2020</f>
        <v>147</v>
      </c>
      <c r="H2019" s="153"/>
    </row>
    <row r="2020" spans="1:8" ht="13.5" customHeight="1">
      <c r="A2020" s="286"/>
      <c r="B2020" s="6" t="s">
        <v>196</v>
      </c>
      <c r="C2020" s="102" t="s">
        <v>690</v>
      </c>
      <c r="D2020" s="133">
        <v>280</v>
      </c>
      <c r="E2020" s="133">
        <v>147</v>
      </c>
      <c r="F2020" s="133">
        <v>0</v>
      </c>
      <c r="G2020" s="133">
        <v>147</v>
      </c>
      <c r="H2020" s="180">
        <v>3</v>
      </c>
    </row>
    <row r="2021" spans="1:8" ht="13.5" customHeight="1">
      <c r="A2021" s="282" t="s">
        <v>330</v>
      </c>
      <c r="B2021" s="2" t="s">
        <v>355</v>
      </c>
      <c r="C2021" s="38"/>
      <c r="D2021" s="112">
        <f>SUM(D2022:D2024)</f>
        <v>776</v>
      </c>
      <c r="E2021" s="112">
        <f>SUM(E2022:E2024)</f>
        <v>695</v>
      </c>
      <c r="F2021" s="112">
        <f>SUM(F2022:F2024)</f>
        <v>0</v>
      </c>
      <c r="G2021" s="112">
        <f>SUM(G2022:G2024)</f>
        <v>0</v>
      </c>
      <c r="H2021" s="154"/>
    </row>
    <row r="2022" spans="1:8" ht="13.5" customHeight="1">
      <c r="A2022" s="290"/>
      <c r="B2022" s="10" t="s">
        <v>187</v>
      </c>
      <c r="C2022" s="221" t="s">
        <v>805</v>
      </c>
      <c r="D2022" s="114">
        <v>300</v>
      </c>
      <c r="E2022" s="114">
        <v>259</v>
      </c>
      <c r="F2022" s="114">
        <v>0</v>
      </c>
      <c r="G2022" s="114">
        <v>0</v>
      </c>
      <c r="H2022" s="157" t="s">
        <v>806</v>
      </c>
    </row>
    <row r="2023" spans="1:8" ht="13.5" customHeight="1">
      <c r="A2023" s="290"/>
      <c r="B2023" s="10"/>
      <c r="C2023" s="221" t="s">
        <v>807</v>
      </c>
      <c r="D2023" s="114">
        <v>460</v>
      </c>
      <c r="E2023" s="114">
        <v>427</v>
      </c>
      <c r="F2023" s="114">
        <v>0</v>
      </c>
      <c r="G2023" s="114">
        <v>0</v>
      </c>
      <c r="H2023" s="157" t="s">
        <v>808</v>
      </c>
    </row>
    <row r="2024" spans="1:8" ht="13.5" customHeight="1">
      <c r="A2024" s="286"/>
      <c r="B2024" s="6"/>
      <c r="C2024" s="102" t="s">
        <v>534</v>
      </c>
      <c r="D2024" s="133">
        <v>16</v>
      </c>
      <c r="E2024" s="133">
        <v>9</v>
      </c>
      <c r="F2024" s="133">
        <v>0</v>
      </c>
      <c r="G2024" s="133">
        <v>0</v>
      </c>
      <c r="H2024" s="180">
        <v>0.7</v>
      </c>
    </row>
    <row r="2025" spans="1:8" ht="13.5" customHeight="1">
      <c r="A2025" s="282" t="s">
        <v>331</v>
      </c>
      <c r="B2025" s="2" t="s">
        <v>356</v>
      </c>
      <c r="C2025" s="38"/>
      <c r="D2025" s="112">
        <f>SUM(D2026:D2029)</f>
        <v>3898</v>
      </c>
      <c r="E2025" s="112">
        <f>SUM(E2026:E2029)</f>
        <v>3083</v>
      </c>
      <c r="F2025" s="112">
        <f>SUM(F2026:F2029)</f>
        <v>0</v>
      </c>
      <c r="G2025" s="112">
        <f>SUM(G2026:G2029)</f>
        <v>0</v>
      </c>
      <c r="H2025" s="154"/>
    </row>
    <row r="2026" spans="1:8" ht="13.5" customHeight="1">
      <c r="A2026" s="290"/>
      <c r="B2026" s="10" t="s">
        <v>187</v>
      </c>
      <c r="C2026" s="221" t="s">
        <v>805</v>
      </c>
      <c r="D2026" s="114">
        <v>1500</v>
      </c>
      <c r="E2026" s="114">
        <v>1049</v>
      </c>
      <c r="F2026" s="114">
        <v>0</v>
      </c>
      <c r="G2026" s="114">
        <v>0</v>
      </c>
      <c r="H2026" s="157" t="s">
        <v>806</v>
      </c>
    </row>
    <row r="2027" spans="1:8" ht="13.5" customHeight="1">
      <c r="A2027" s="290"/>
      <c r="B2027" s="10"/>
      <c r="C2027" s="221" t="s">
        <v>807</v>
      </c>
      <c r="D2027" s="114">
        <v>1990</v>
      </c>
      <c r="E2027" s="114">
        <v>1706</v>
      </c>
      <c r="F2027" s="114">
        <v>0</v>
      </c>
      <c r="G2027" s="114">
        <v>0</v>
      </c>
      <c r="H2027" s="157" t="s">
        <v>806</v>
      </c>
    </row>
    <row r="2028" spans="1:8" ht="13.5" customHeight="1">
      <c r="A2028" s="290"/>
      <c r="B2028" s="10"/>
      <c r="C2028" s="221" t="s">
        <v>568</v>
      </c>
      <c r="D2028" s="114">
        <v>308</v>
      </c>
      <c r="E2028" s="114">
        <v>286</v>
      </c>
      <c r="F2028" s="114">
        <v>0</v>
      </c>
      <c r="G2028" s="114">
        <v>0</v>
      </c>
      <c r="H2028" s="157">
        <v>0.45</v>
      </c>
    </row>
    <row r="2029" spans="1:8" ht="13.5" customHeight="1">
      <c r="A2029" s="286"/>
      <c r="B2029" s="6"/>
      <c r="C2029" s="102" t="s">
        <v>534</v>
      </c>
      <c r="D2029" s="133">
        <v>100</v>
      </c>
      <c r="E2029" s="133">
        <v>42</v>
      </c>
      <c r="F2029" s="133">
        <v>0</v>
      </c>
      <c r="G2029" s="133">
        <v>0</v>
      </c>
      <c r="H2029" s="180">
        <v>0.7</v>
      </c>
    </row>
    <row r="2030" spans="1:8" ht="13.5" customHeight="1">
      <c r="A2030" s="282" t="s">
        <v>332</v>
      </c>
      <c r="B2030" s="2" t="s">
        <v>357</v>
      </c>
      <c r="C2030" s="38"/>
      <c r="D2030" s="112">
        <f>SUM(D2031:D2033)</f>
        <v>1404</v>
      </c>
      <c r="E2030" s="112">
        <f>SUM(E2031:E2033)</f>
        <v>982</v>
      </c>
      <c r="F2030" s="112">
        <f>SUM(F2031:F2033)</f>
        <v>0</v>
      </c>
      <c r="G2030" s="112">
        <f>SUM(G2031:G2033)</f>
        <v>0</v>
      </c>
      <c r="H2030" s="154"/>
    </row>
    <row r="2031" spans="1:8" ht="13.5" customHeight="1">
      <c r="A2031" s="290"/>
      <c r="B2031" s="10" t="s">
        <v>187</v>
      </c>
      <c r="C2031" s="221" t="s">
        <v>805</v>
      </c>
      <c r="D2031" s="114">
        <v>1050</v>
      </c>
      <c r="E2031" s="114">
        <v>668</v>
      </c>
      <c r="F2031" s="114">
        <v>0</v>
      </c>
      <c r="G2031" s="114">
        <v>0</v>
      </c>
      <c r="H2031" s="157" t="s">
        <v>806</v>
      </c>
    </row>
    <row r="2032" spans="1:8" ht="13.5" customHeight="1">
      <c r="A2032" s="290"/>
      <c r="B2032" s="10"/>
      <c r="C2032" s="221" t="s">
        <v>807</v>
      </c>
      <c r="D2032" s="114">
        <v>334</v>
      </c>
      <c r="E2032" s="114">
        <v>298</v>
      </c>
      <c r="F2032" s="114">
        <v>0</v>
      </c>
      <c r="G2032" s="114">
        <v>0</v>
      </c>
      <c r="H2032" s="157" t="s">
        <v>806</v>
      </c>
    </row>
    <row r="2033" spans="1:8" ht="13.5" customHeight="1">
      <c r="A2033" s="286"/>
      <c r="B2033" s="6"/>
      <c r="C2033" s="102" t="s">
        <v>534</v>
      </c>
      <c r="D2033" s="133">
        <v>20</v>
      </c>
      <c r="E2033" s="133">
        <v>16</v>
      </c>
      <c r="F2033" s="133">
        <v>0</v>
      </c>
      <c r="G2033" s="133">
        <v>0</v>
      </c>
      <c r="H2033" s="180">
        <v>0.65</v>
      </c>
    </row>
    <row r="2034" spans="1:8" ht="13.5" customHeight="1">
      <c r="A2034" s="282" t="s">
        <v>333</v>
      </c>
      <c r="B2034" s="2" t="s">
        <v>358</v>
      </c>
      <c r="C2034" s="38"/>
      <c r="D2034" s="112">
        <f>SUM(D2035:D2038)</f>
        <v>5037</v>
      </c>
      <c r="E2034" s="112">
        <f>SUM(E2035:E2038)</f>
        <v>3459</v>
      </c>
      <c r="F2034" s="112">
        <f>SUM(F2035:F2038)</f>
        <v>0</v>
      </c>
      <c r="G2034" s="112">
        <f>SUM(G2035:G2038)</f>
        <v>0</v>
      </c>
      <c r="H2034" s="154"/>
    </row>
    <row r="2035" spans="1:8" ht="13.5" customHeight="1">
      <c r="A2035" s="290"/>
      <c r="B2035" s="10" t="s">
        <v>187</v>
      </c>
      <c r="C2035" s="221" t="s">
        <v>805</v>
      </c>
      <c r="D2035" s="114">
        <v>3500</v>
      </c>
      <c r="E2035" s="114">
        <v>2217</v>
      </c>
      <c r="F2035" s="114">
        <v>0</v>
      </c>
      <c r="G2035" s="114">
        <v>0</v>
      </c>
      <c r="H2035" s="157" t="s">
        <v>806</v>
      </c>
    </row>
    <row r="2036" spans="1:8" ht="13.5" customHeight="1">
      <c r="A2036" s="290"/>
      <c r="B2036" s="10"/>
      <c r="C2036" s="221" t="s">
        <v>807</v>
      </c>
      <c r="D2036" s="114">
        <v>1087</v>
      </c>
      <c r="E2036" s="114">
        <v>863</v>
      </c>
      <c r="F2036" s="114">
        <v>0</v>
      </c>
      <c r="G2036" s="114">
        <v>0</v>
      </c>
      <c r="H2036" s="157" t="s">
        <v>806</v>
      </c>
    </row>
    <row r="2037" spans="1:8" ht="13.5" customHeight="1">
      <c r="A2037" s="290"/>
      <c r="B2037" s="10"/>
      <c r="C2037" s="221" t="s">
        <v>568</v>
      </c>
      <c r="D2037" s="114">
        <v>336</v>
      </c>
      <c r="E2037" s="114">
        <v>286</v>
      </c>
      <c r="F2037" s="114">
        <v>0</v>
      </c>
      <c r="G2037" s="114">
        <v>0</v>
      </c>
      <c r="H2037" s="157">
        <v>0.45</v>
      </c>
    </row>
    <row r="2038" spans="1:8" ht="13.5" customHeight="1">
      <c r="A2038" s="286"/>
      <c r="B2038" s="6"/>
      <c r="C2038" s="102" t="s">
        <v>534</v>
      </c>
      <c r="D2038" s="133">
        <v>114</v>
      </c>
      <c r="E2038" s="133">
        <v>93</v>
      </c>
      <c r="F2038" s="133">
        <v>0</v>
      </c>
      <c r="G2038" s="133">
        <v>0</v>
      </c>
      <c r="H2038" s="180">
        <v>0.7</v>
      </c>
    </row>
    <row r="2039" spans="1:8" ht="16.5" customHeight="1">
      <c r="A2039" s="287" t="s">
        <v>334</v>
      </c>
      <c r="B2039" s="4" t="s">
        <v>246</v>
      </c>
      <c r="C2039" s="254"/>
      <c r="D2039" s="140">
        <f>SUM(D2040:D2042)</f>
        <v>2526</v>
      </c>
      <c r="E2039" s="140">
        <f>SUM(E2040:E2042)</f>
        <v>738</v>
      </c>
      <c r="F2039" s="140">
        <f>SUM(F2040:F2042)</f>
        <v>317</v>
      </c>
      <c r="G2039" s="140">
        <f>SUM(G2040:G2042)</f>
        <v>0</v>
      </c>
      <c r="H2039" s="172"/>
    </row>
    <row r="2040" spans="1:8" ht="13.5" customHeight="1">
      <c r="A2040" s="285"/>
      <c r="B2040" s="5" t="s">
        <v>187</v>
      </c>
      <c r="C2040" s="63" t="s">
        <v>800</v>
      </c>
      <c r="D2040" s="136">
        <v>421</v>
      </c>
      <c r="E2040" s="136">
        <v>421</v>
      </c>
      <c r="F2040" s="136">
        <v>0</v>
      </c>
      <c r="G2040" s="136">
        <v>0</v>
      </c>
      <c r="H2040" s="184">
        <v>0</v>
      </c>
    </row>
    <row r="2041" spans="1:8" ht="13.5" customHeight="1">
      <c r="A2041" s="290"/>
      <c r="B2041" s="10"/>
      <c r="C2041" s="221" t="s">
        <v>801</v>
      </c>
      <c r="D2041" s="114">
        <v>435</v>
      </c>
      <c r="E2041" s="114">
        <v>90</v>
      </c>
      <c r="F2041" s="114">
        <v>90</v>
      </c>
      <c r="G2041" s="114">
        <v>0</v>
      </c>
      <c r="H2041" s="157" t="s">
        <v>802</v>
      </c>
    </row>
    <row r="2042" spans="1:8" ht="13.5" customHeight="1">
      <c r="A2042" s="286"/>
      <c r="B2042" s="6"/>
      <c r="C2042" s="102" t="s">
        <v>803</v>
      </c>
      <c r="D2042" s="133">
        <v>1670</v>
      </c>
      <c r="E2042" s="133">
        <v>227</v>
      </c>
      <c r="F2042" s="133">
        <v>227</v>
      </c>
      <c r="G2042" s="133">
        <v>0</v>
      </c>
      <c r="H2042" s="180" t="s">
        <v>804</v>
      </c>
    </row>
    <row r="2043" spans="1:8" ht="24" customHeight="1">
      <c r="A2043" s="287" t="s">
        <v>327</v>
      </c>
      <c r="B2043" s="4" t="s">
        <v>260</v>
      </c>
      <c r="C2043" s="263"/>
      <c r="D2043" s="140">
        <f>SUM(D2044:D2046)</f>
        <v>12432</v>
      </c>
      <c r="E2043" s="140">
        <f>SUM(E2044:E2046)</f>
        <v>5039</v>
      </c>
      <c r="F2043" s="140">
        <f>SUM(F2044:F2046)</f>
        <v>2752</v>
      </c>
      <c r="G2043" s="140">
        <f>SUM(G2044:G2046)</f>
        <v>0</v>
      </c>
      <c r="H2043" s="185"/>
    </row>
    <row r="2044" spans="1:8" ht="13.5" customHeight="1">
      <c r="A2044" s="285"/>
      <c r="B2044" s="5" t="s">
        <v>187</v>
      </c>
      <c r="C2044" s="63" t="s">
        <v>800</v>
      </c>
      <c r="D2044" s="136">
        <v>2287</v>
      </c>
      <c r="E2044" s="136">
        <v>2287</v>
      </c>
      <c r="F2044" s="136">
        <v>0</v>
      </c>
      <c r="G2044" s="136">
        <v>0</v>
      </c>
      <c r="H2044" s="184">
        <v>0</v>
      </c>
    </row>
    <row r="2045" spans="1:8" ht="13.5" customHeight="1">
      <c r="A2045" s="290"/>
      <c r="B2045" s="10"/>
      <c r="C2045" s="221" t="s">
        <v>801</v>
      </c>
      <c r="D2045" s="114">
        <v>2585</v>
      </c>
      <c r="E2045" s="114">
        <v>1017</v>
      </c>
      <c r="F2045" s="114">
        <v>1017</v>
      </c>
      <c r="G2045" s="114">
        <v>0</v>
      </c>
      <c r="H2045" s="157" t="s">
        <v>802</v>
      </c>
    </row>
    <row r="2046" spans="1:8" ht="13.5" customHeight="1">
      <c r="A2046" s="286"/>
      <c r="B2046" s="25"/>
      <c r="C2046" s="102" t="s">
        <v>803</v>
      </c>
      <c r="D2046" s="133">
        <v>7560</v>
      </c>
      <c r="E2046" s="133">
        <v>1735</v>
      </c>
      <c r="F2046" s="133">
        <v>1735</v>
      </c>
      <c r="G2046" s="133">
        <v>0</v>
      </c>
      <c r="H2046" s="180" t="s">
        <v>804</v>
      </c>
    </row>
    <row r="2047" spans="1:8" ht="30" customHeight="1">
      <c r="A2047" s="287" t="s">
        <v>335</v>
      </c>
      <c r="B2047" s="4" t="s">
        <v>261</v>
      </c>
      <c r="C2047" s="42"/>
      <c r="D2047" s="126">
        <f>SUM(D2048:D2048)</f>
        <v>4970</v>
      </c>
      <c r="E2047" s="126">
        <f>SUM(E2048:E2048)</f>
        <v>592</v>
      </c>
      <c r="F2047" s="126">
        <f>SUM(F2048:F2048)</f>
        <v>592</v>
      </c>
      <c r="G2047" s="126">
        <f>SUM(G2048:G2048)</f>
        <v>0</v>
      </c>
      <c r="H2047" s="172"/>
    </row>
    <row r="2048" spans="1:8" ht="13.5" customHeight="1">
      <c r="A2048" s="286"/>
      <c r="B2048" s="6" t="s">
        <v>187</v>
      </c>
      <c r="C2048" s="102" t="s">
        <v>803</v>
      </c>
      <c r="D2048" s="133">
        <v>4970</v>
      </c>
      <c r="E2048" s="133">
        <v>592</v>
      </c>
      <c r="F2048" s="133">
        <v>592</v>
      </c>
      <c r="G2048" s="133">
        <v>0</v>
      </c>
      <c r="H2048" s="180" t="s">
        <v>804</v>
      </c>
    </row>
    <row r="2049" spans="1:8" ht="25.5" customHeight="1">
      <c r="A2049" s="287" t="s">
        <v>336</v>
      </c>
      <c r="B2049" s="4" t="s">
        <v>247</v>
      </c>
      <c r="C2049" s="42"/>
      <c r="D2049" s="126">
        <f>SUM(D2050:D2052)</f>
        <v>9512</v>
      </c>
      <c r="E2049" s="126">
        <f>SUM(E2050:E2052)</f>
        <v>3165</v>
      </c>
      <c r="F2049" s="126">
        <f>SUM(F2050:F2052)</f>
        <v>1923</v>
      </c>
      <c r="G2049" s="126">
        <f>SUM(G2050:G2052)</f>
        <v>0</v>
      </c>
      <c r="H2049" s="172"/>
    </row>
    <row r="2050" spans="1:8" ht="13.5" customHeight="1">
      <c r="A2050" s="285"/>
      <c r="B2050" s="5" t="s">
        <v>187</v>
      </c>
      <c r="C2050" s="63" t="s">
        <v>800</v>
      </c>
      <c r="D2050" s="136">
        <v>1242</v>
      </c>
      <c r="E2050" s="136">
        <v>1242</v>
      </c>
      <c r="F2050" s="136">
        <v>0</v>
      </c>
      <c r="G2050" s="136">
        <v>0</v>
      </c>
      <c r="H2050" s="184">
        <v>0</v>
      </c>
    </row>
    <row r="2051" spans="1:8" ht="13.5" customHeight="1">
      <c r="A2051" s="285"/>
      <c r="B2051" s="5"/>
      <c r="C2051" s="63" t="s">
        <v>801</v>
      </c>
      <c r="D2051" s="136">
        <v>1000</v>
      </c>
      <c r="E2051" s="136">
        <v>343</v>
      </c>
      <c r="F2051" s="136">
        <v>343</v>
      </c>
      <c r="G2051" s="136">
        <v>0</v>
      </c>
      <c r="H2051" s="184" t="s">
        <v>802</v>
      </c>
    </row>
    <row r="2052" spans="1:8" ht="13.5" customHeight="1">
      <c r="A2052" s="286"/>
      <c r="B2052" s="5"/>
      <c r="C2052" s="63" t="s">
        <v>803</v>
      </c>
      <c r="D2052" s="136">
        <v>7270</v>
      </c>
      <c r="E2052" s="136">
        <v>1580</v>
      </c>
      <c r="F2052" s="136">
        <v>1580</v>
      </c>
      <c r="G2052" s="136">
        <v>0</v>
      </c>
      <c r="H2052" s="184" t="s">
        <v>804</v>
      </c>
    </row>
    <row r="2053" spans="1:8" ht="13.5" customHeight="1">
      <c r="A2053" s="287" t="s">
        <v>337</v>
      </c>
      <c r="B2053" s="2" t="s">
        <v>389</v>
      </c>
      <c r="C2053" s="38"/>
      <c r="D2053" s="112">
        <f>SUM(D2054:D2054)</f>
        <v>750</v>
      </c>
      <c r="E2053" s="112">
        <f>SUM(E2054:E2054)</f>
        <v>180</v>
      </c>
      <c r="F2053" s="112">
        <f>SUM(F2054:F2054)</f>
        <v>180</v>
      </c>
      <c r="G2053" s="112">
        <f>SUM(G2054:G2054)</f>
        <v>0</v>
      </c>
      <c r="H2053" s="154"/>
    </row>
    <row r="2054" spans="1:8" ht="13.5" customHeight="1" thickBot="1">
      <c r="A2054" s="295"/>
      <c r="B2054" s="10" t="s">
        <v>158</v>
      </c>
      <c r="C2054" s="221" t="s">
        <v>622</v>
      </c>
      <c r="D2054" s="114">
        <v>750</v>
      </c>
      <c r="E2054" s="114">
        <v>180</v>
      </c>
      <c r="F2054" s="114">
        <v>180</v>
      </c>
      <c r="G2054" s="114">
        <v>0</v>
      </c>
      <c r="H2054" s="157">
        <v>0.2</v>
      </c>
    </row>
    <row r="2055" spans="1:10" ht="13.5" customHeight="1" thickBot="1">
      <c r="A2055" s="344" t="s">
        <v>1</v>
      </c>
      <c r="B2055" s="345" t="s">
        <v>163</v>
      </c>
      <c r="C2055" s="364"/>
      <c r="D2055" s="390">
        <f>D2053+D2017+D2019+D2021+D2025+D2030+D2034+D2039+D2043+D2047+D2049</f>
        <v>41645</v>
      </c>
      <c r="E2055" s="390">
        <f>E2053+E2017+E2019+E2021+E2025+E2030+E2034+E2039+E2043+E2047+E2049</f>
        <v>18089</v>
      </c>
      <c r="F2055" s="390">
        <f>F2053+F2017+F2019+F2021+F2025+F2030+F2034+F2039+F2043+F2047+F2049</f>
        <v>5773</v>
      </c>
      <c r="G2055" s="390">
        <f>G2053+G2017+G2019+G2021+G2025+G2030+G2034+G2039+G2043+G2047+G2049</f>
        <v>147</v>
      </c>
      <c r="H2055" s="396" t="s">
        <v>1</v>
      </c>
      <c r="J2055" s="147"/>
    </row>
    <row r="2056" spans="1:8" ht="13.5" customHeight="1">
      <c r="A2056" s="281"/>
      <c r="B2056" s="9" t="s">
        <v>6</v>
      </c>
      <c r="C2056" s="55"/>
      <c r="D2056" s="120"/>
      <c r="E2056" s="120"/>
      <c r="F2056" s="120"/>
      <c r="G2056" s="120"/>
      <c r="H2056" s="166"/>
    </row>
    <row r="2057" spans="1:8" ht="13.5" customHeight="1">
      <c r="A2057" s="295" t="s">
        <v>328</v>
      </c>
      <c r="B2057" s="14" t="s">
        <v>175</v>
      </c>
      <c r="C2057" s="56"/>
      <c r="D2057" s="124">
        <f>SUM(D2058:D2062)</f>
        <v>3048</v>
      </c>
      <c r="E2057" s="124">
        <f>SUM(E2058:E2062)</f>
        <v>1906</v>
      </c>
      <c r="F2057" s="124">
        <f>SUM(F2058:F2062)</f>
        <v>138</v>
      </c>
      <c r="G2057" s="124">
        <f>SUM(G2058:G2062)</f>
        <v>486</v>
      </c>
      <c r="H2057" s="162"/>
    </row>
    <row r="2058" spans="1:8" ht="13.5" customHeight="1">
      <c r="A2058" s="285"/>
      <c r="B2058" s="5" t="s">
        <v>196</v>
      </c>
      <c r="C2058" s="63" t="s">
        <v>687</v>
      </c>
      <c r="D2058" s="204">
        <v>1020</v>
      </c>
      <c r="E2058" s="204">
        <v>296</v>
      </c>
      <c r="F2058" s="204">
        <v>0</v>
      </c>
      <c r="G2058" s="204">
        <v>296</v>
      </c>
      <c r="H2058" s="205">
        <v>2</v>
      </c>
    </row>
    <row r="2059" spans="1:8" ht="13.5" customHeight="1">
      <c r="A2059" s="285"/>
      <c r="B2059" s="5"/>
      <c r="C2059" s="63" t="s">
        <v>688</v>
      </c>
      <c r="D2059" s="204">
        <v>200</v>
      </c>
      <c r="E2059" s="204">
        <v>70</v>
      </c>
      <c r="F2059" s="204">
        <v>70</v>
      </c>
      <c r="G2059" s="204">
        <v>0</v>
      </c>
      <c r="H2059" s="205">
        <v>0.6</v>
      </c>
    </row>
    <row r="2060" spans="1:8" ht="13.5" customHeight="1">
      <c r="A2060" s="285"/>
      <c r="B2060" s="5"/>
      <c r="C2060" s="63" t="s">
        <v>689</v>
      </c>
      <c r="D2060" s="204">
        <v>150</v>
      </c>
      <c r="E2060" s="204">
        <v>68</v>
      </c>
      <c r="F2060" s="204">
        <v>68</v>
      </c>
      <c r="G2060" s="204">
        <v>0</v>
      </c>
      <c r="H2060" s="205">
        <v>0.8</v>
      </c>
    </row>
    <row r="2061" spans="1:8" ht="13.5" customHeight="1">
      <c r="A2061" s="285"/>
      <c r="B2061" s="5"/>
      <c r="C2061" s="63" t="s">
        <v>690</v>
      </c>
      <c r="D2061" s="204">
        <v>208</v>
      </c>
      <c r="E2061" s="204">
        <v>190</v>
      </c>
      <c r="F2061" s="204">
        <v>0</v>
      </c>
      <c r="G2061" s="204">
        <v>190</v>
      </c>
      <c r="H2061" s="205">
        <v>2</v>
      </c>
    </row>
    <row r="2062" spans="1:8" ht="13.5" customHeight="1" thickBot="1">
      <c r="A2062" s="297"/>
      <c r="B2062" s="5" t="s">
        <v>187</v>
      </c>
      <c r="C2062" s="63" t="s">
        <v>406</v>
      </c>
      <c r="D2062" s="204">
        <v>1470</v>
      </c>
      <c r="E2062" s="204">
        <v>1282</v>
      </c>
      <c r="F2062" s="204">
        <v>0</v>
      </c>
      <c r="G2062" s="204">
        <v>0</v>
      </c>
      <c r="H2062" s="205">
        <v>1.1</v>
      </c>
    </row>
    <row r="2063" spans="1:8" ht="13.5" customHeight="1" thickBot="1">
      <c r="A2063" s="349"/>
      <c r="B2063" s="350" t="s">
        <v>188</v>
      </c>
      <c r="C2063" s="381"/>
      <c r="D2063" s="352">
        <f>D2057</f>
        <v>3048</v>
      </c>
      <c r="E2063" s="352">
        <f>E2057</f>
        <v>1906</v>
      </c>
      <c r="F2063" s="352">
        <f>F2057</f>
        <v>138</v>
      </c>
      <c r="G2063" s="352">
        <f>G2057</f>
        <v>486</v>
      </c>
      <c r="H2063" s="394"/>
    </row>
    <row r="2064" spans="1:10" ht="13.5" customHeight="1" thickBot="1">
      <c r="A2064" s="359" t="s">
        <v>289</v>
      </c>
      <c r="B2064" s="360" t="s">
        <v>34</v>
      </c>
      <c r="C2064" s="367"/>
      <c r="D2064" s="362">
        <f>D2055+D2063</f>
        <v>44693</v>
      </c>
      <c r="E2064" s="362">
        <f>E2055+E2063</f>
        <v>19995</v>
      </c>
      <c r="F2064" s="362">
        <f>F2055+F2063</f>
        <v>5911</v>
      </c>
      <c r="G2064" s="362">
        <f>G2055+G2063</f>
        <v>633</v>
      </c>
      <c r="H2064" s="368"/>
      <c r="J2064" s="147"/>
    </row>
    <row r="2065" spans="1:8" ht="13.5" customHeight="1">
      <c r="A2065" s="281"/>
      <c r="B2065" s="445" t="s">
        <v>5</v>
      </c>
      <c r="C2065" s="446"/>
      <c r="D2065" s="446"/>
      <c r="E2065" s="446"/>
      <c r="F2065" s="446"/>
      <c r="G2065" s="455"/>
      <c r="H2065" s="152"/>
    </row>
    <row r="2066" spans="1:8" ht="13.5" customHeight="1">
      <c r="A2066" s="294"/>
      <c r="B2066" s="15" t="s">
        <v>2</v>
      </c>
      <c r="C2066" s="46" t="s">
        <v>0</v>
      </c>
      <c r="D2066" s="123">
        <f>D26+D42+D74+D705+D1429+D1658+D1796+D1985+D1989+D2001</f>
        <v>1188134</v>
      </c>
      <c r="E2066" s="123">
        <f>E26+E42+E74+E705+E1429+E1658+E1796+E1985+E1989+E2001</f>
        <v>962910</v>
      </c>
      <c r="F2066" s="123">
        <f>F26+F42+F74+F705+F1429+F1658+F1796+F1985+F1989+F2001</f>
        <v>655969</v>
      </c>
      <c r="G2066" s="123">
        <f>G26+G42+G74+G705+G1429+G1658+G1796+G1985+G1989+G2001</f>
        <v>66030</v>
      </c>
      <c r="H2066" s="169" t="s">
        <v>0</v>
      </c>
    </row>
    <row r="2067" spans="1:8" ht="13.5" customHeight="1">
      <c r="A2067" s="294"/>
      <c r="B2067" s="15" t="s">
        <v>3</v>
      </c>
      <c r="C2067" s="46" t="s">
        <v>0</v>
      </c>
      <c r="D2067" s="123">
        <f>D36+D52+D91+D1124+D1441+D1682+D1798+D1991+D2011+D2055+D1813</f>
        <v>149089</v>
      </c>
      <c r="E2067" s="123">
        <f>E36+E52+E91+E1124+E1441+E1682+E1798+E1991+E2011+E2055+E1813</f>
        <v>220098</v>
      </c>
      <c r="F2067" s="123">
        <f>F36+F52+F91+F1124+F1441+F1682+F1798+F1991+F2011+F2055+F1813</f>
        <v>178777</v>
      </c>
      <c r="G2067" s="123">
        <f>G36+G52+G91+G1124+G1441+G1682+G1798+G1991+G2011+G2055+G1813</f>
        <v>10834</v>
      </c>
      <c r="H2067" s="169" t="s">
        <v>0</v>
      </c>
    </row>
    <row r="2068" spans="1:8" ht="12.75">
      <c r="A2068" s="294"/>
      <c r="B2068" s="15" t="s">
        <v>9</v>
      </c>
      <c r="C2068" s="46" t="s">
        <v>0</v>
      </c>
      <c r="D2068" s="123">
        <f>D38+D54+D93+D1383+D1550+D1792+D1808+D2013+D2063</f>
        <v>58098</v>
      </c>
      <c r="E2068" s="123">
        <f>E38+E54+E93+E1383+E1550+E1792+E1808+E2013+E2063</f>
        <v>38071</v>
      </c>
      <c r="F2068" s="123">
        <f>F38+F54+F93+F1383+F1550+F1792+F1808+F2013+F2063</f>
        <v>34035</v>
      </c>
      <c r="G2068" s="123">
        <f>G38+G54+G93+G1383+G1550+G1792+G1808+G2013+G2063</f>
        <v>799.2</v>
      </c>
      <c r="H2068" s="169" t="s">
        <v>0</v>
      </c>
    </row>
    <row r="2069" spans="1:8" ht="13.5" thickBot="1">
      <c r="A2069" s="317"/>
      <c r="B2069" s="64" t="s">
        <v>34</v>
      </c>
      <c r="C2069" s="70" t="s">
        <v>0</v>
      </c>
      <c r="D2069" s="145">
        <f>D39+D55+D94++D1384+D1551+D1793+D1809+D1814+D1985+D1992+D2014+D2064</f>
        <v>1395321</v>
      </c>
      <c r="E2069" s="145">
        <f>E39+E55+E94++E1384+E1551+E1793+E1809+E1814+E1985+E1992+E2014+E2064</f>
        <v>1221079</v>
      </c>
      <c r="F2069" s="145">
        <f>F39+F55+F94++F1384+F1551+F1793+F1809+F1814+F1985+F1992+F2014+F2064</f>
        <v>868781</v>
      </c>
      <c r="G2069" s="145">
        <f>G39+G55+G94++G1384+G1551+G1793+G1809+G1814+G1985+G1992+G2014+G2064</f>
        <v>77663.2</v>
      </c>
      <c r="H2069" s="193" t="s">
        <v>0</v>
      </c>
    </row>
    <row r="2070" spans="1:8" ht="12.75">
      <c r="A2070" s="318"/>
      <c r="B2070" s="59"/>
      <c r="C2070" s="58"/>
      <c r="D2070" s="265"/>
      <c r="E2070" s="265"/>
      <c r="F2070" s="265"/>
      <c r="G2070" s="265"/>
      <c r="H2070" s="194"/>
    </row>
    <row r="2071" spans="1:8" ht="12.75">
      <c r="A2071" s="319"/>
      <c r="B2071" s="23"/>
      <c r="C2071" s="264"/>
      <c r="D2071" s="146"/>
      <c r="E2071" s="456"/>
      <c r="F2071" s="456"/>
      <c r="G2071" s="265"/>
      <c r="H2071" s="195"/>
    </row>
    <row r="2072" ht="12.75">
      <c r="H2072" s="196"/>
    </row>
    <row r="2073" spans="2:8" ht="11.25" customHeight="1">
      <c r="B2073" s="59"/>
      <c r="H2073" s="196"/>
    </row>
    <row r="2074" spans="2:8" ht="15" customHeight="1">
      <c r="B2074" s="59"/>
      <c r="H2074" s="196"/>
    </row>
    <row r="2075" spans="2:8" ht="12.75" customHeight="1">
      <c r="B2075" s="73"/>
      <c r="H2075" s="196"/>
    </row>
    <row r="2076" ht="12.75">
      <c r="H2076" s="196"/>
    </row>
    <row r="2077" ht="12.75">
      <c r="H2077" s="196"/>
    </row>
    <row r="2078" ht="12.75">
      <c r="H2078" s="196"/>
    </row>
    <row r="2079" ht="12.75">
      <c r="H2079" s="196"/>
    </row>
    <row r="2080" ht="12.75">
      <c r="H2080" s="196"/>
    </row>
    <row r="2081" spans="1:8" ht="12.75">
      <c r="A2081" s="16"/>
      <c r="B2081" s="1"/>
      <c r="C2081" s="196"/>
      <c r="D2081" s="147"/>
      <c r="E2081" s="147"/>
      <c r="F2081" s="147"/>
      <c r="G2081" s="147"/>
      <c r="H2081" s="196"/>
    </row>
    <row r="2082" spans="1:8" ht="12.75">
      <c r="A2082" s="16"/>
      <c r="B2082" s="1"/>
      <c r="C2082" s="196"/>
      <c r="D2082" s="147"/>
      <c r="E2082" s="147"/>
      <c r="F2082" s="147"/>
      <c r="G2082" s="147"/>
      <c r="H2082" s="196"/>
    </row>
    <row r="2083" spans="1:8" ht="12.75">
      <c r="A2083" s="16"/>
      <c r="B2083" s="1"/>
      <c r="C2083" s="196"/>
      <c r="D2083" s="147"/>
      <c r="E2083" s="147"/>
      <c r="F2083" s="147"/>
      <c r="G2083" s="147"/>
      <c r="H2083" s="196"/>
    </row>
    <row r="2084" spans="1:8" ht="12.75">
      <c r="A2084" s="16"/>
      <c r="B2084" s="1"/>
      <c r="C2084" s="196"/>
      <c r="D2084" s="147"/>
      <c r="E2084" s="147"/>
      <c r="F2084" s="147"/>
      <c r="G2084" s="147"/>
      <c r="H2084" s="196"/>
    </row>
    <row r="2085" spans="1:8" ht="12.75">
      <c r="A2085" s="16"/>
      <c r="B2085" s="1"/>
      <c r="C2085" s="196"/>
      <c r="D2085" s="147"/>
      <c r="E2085" s="147"/>
      <c r="F2085" s="147"/>
      <c r="G2085" s="147"/>
      <c r="H2085" s="196"/>
    </row>
    <row r="2086" spans="1:8" ht="12.75">
      <c r="A2086" s="16"/>
      <c r="B2086" s="1"/>
      <c r="C2086" s="196"/>
      <c r="D2086" s="147"/>
      <c r="E2086" s="147"/>
      <c r="F2086" s="147"/>
      <c r="G2086" s="147"/>
      <c r="H2086" s="196"/>
    </row>
    <row r="2087" spans="1:8" ht="12.75">
      <c r="A2087" s="16"/>
      <c r="B2087" s="1"/>
      <c r="C2087" s="196"/>
      <c r="D2087" s="147"/>
      <c r="E2087" s="147"/>
      <c r="F2087" s="147"/>
      <c r="G2087" s="147"/>
      <c r="H2087" s="196"/>
    </row>
    <row r="2088" spans="1:8" ht="12.75">
      <c r="A2088" s="16"/>
      <c r="B2088" s="1"/>
      <c r="C2088" s="196"/>
      <c r="D2088" s="147"/>
      <c r="E2088" s="147"/>
      <c r="F2088" s="147"/>
      <c r="G2088" s="147"/>
      <c r="H2088" s="196"/>
    </row>
    <row r="2089" spans="1:8" ht="12.75">
      <c r="A2089" s="16"/>
      <c r="B2089" s="1"/>
      <c r="C2089" s="196"/>
      <c r="D2089" s="147"/>
      <c r="E2089" s="147"/>
      <c r="F2089" s="147"/>
      <c r="G2089" s="147"/>
      <c r="H2089" s="196"/>
    </row>
    <row r="2090" spans="1:8" ht="12.75">
      <c r="A2090" s="16"/>
      <c r="B2090" s="1"/>
      <c r="C2090" s="196"/>
      <c r="D2090" s="147"/>
      <c r="E2090" s="147"/>
      <c r="F2090" s="147"/>
      <c r="G2090" s="147"/>
      <c r="H2090" s="196"/>
    </row>
    <row r="2091" spans="1:8" ht="12.75">
      <c r="A2091" s="16"/>
      <c r="B2091" s="1"/>
      <c r="C2091" s="196"/>
      <c r="D2091" s="147"/>
      <c r="E2091" s="147"/>
      <c r="F2091" s="147"/>
      <c r="G2091" s="147"/>
      <c r="H2091" s="196"/>
    </row>
    <row r="2092" spans="1:8" ht="12.75">
      <c r="A2092" s="16"/>
      <c r="B2092" s="1"/>
      <c r="C2092" s="196"/>
      <c r="D2092" s="147"/>
      <c r="E2092" s="147"/>
      <c r="F2092" s="147"/>
      <c r="G2092" s="147"/>
      <c r="H2092" s="196"/>
    </row>
    <row r="2093" spans="1:8" ht="12.75">
      <c r="A2093" s="16"/>
      <c r="B2093" s="1"/>
      <c r="C2093" s="196"/>
      <c r="D2093" s="147"/>
      <c r="E2093" s="147"/>
      <c r="F2093" s="147"/>
      <c r="G2093" s="147"/>
      <c r="H2093" s="196"/>
    </row>
    <row r="2094" spans="1:8" ht="12.75">
      <c r="A2094" s="16"/>
      <c r="B2094" s="1"/>
      <c r="C2094" s="196"/>
      <c r="D2094" s="147"/>
      <c r="E2094" s="147"/>
      <c r="F2094" s="147"/>
      <c r="G2094" s="147"/>
      <c r="H2094" s="196"/>
    </row>
    <row r="2095" spans="1:8" ht="12.75">
      <c r="A2095" s="16"/>
      <c r="B2095" s="1"/>
      <c r="C2095" s="196"/>
      <c r="D2095" s="147"/>
      <c r="E2095" s="147"/>
      <c r="F2095" s="147"/>
      <c r="G2095" s="147"/>
      <c r="H2095" s="196"/>
    </row>
    <row r="2096" spans="1:8" ht="12.75">
      <c r="A2096" s="16"/>
      <c r="B2096" s="1"/>
      <c r="C2096" s="196"/>
      <c r="D2096" s="147"/>
      <c r="E2096" s="147"/>
      <c r="F2096" s="147"/>
      <c r="G2096" s="147"/>
      <c r="H2096" s="196"/>
    </row>
    <row r="2097" spans="1:8" ht="12.75">
      <c r="A2097" s="16"/>
      <c r="B2097" s="1"/>
      <c r="C2097" s="196"/>
      <c r="D2097" s="147"/>
      <c r="E2097" s="147"/>
      <c r="F2097" s="147"/>
      <c r="G2097" s="147"/>
      <c r="H2097" s="196"/>
    </row>
    <row r="2098" spans="1:8" ht="12.75">
      <c r="A2098" s="16"/>
      <c r="B2098" s="1"/>
      <c r="C2098" s="196"/>
      <c r="D2098" s="147"/>
      <c r="E2098" s="147"/>
      <c r="F2098" s="147"/>
      <c r="G2098" s="147"/>
      <c r="H2098" s="196"/>
    </row>
    <row r="2099" spans="1:8" ht="12.75">
      <c r="A2099" s="16"/>
      <c r="B2099" s="1"/>
      <c r="C2099" s="196"/>
      <c r="D2099" s="147"/>
      <c r="E2099" s="147"/>
      <c r="F2099" s="147"/>
      <c r="G2099" s="147"/>
      <c r="H2099" s="196"/>
    </row>
    <row r="2100" spans="1:8" ht="12.75">
      <c r="A2100" s="16"/>
      <c r="B2100" s="1"/>
      <c r="C2100" s="196"/>
      <c r="D2100" s="147"/>
      <c r="E2100" s="147"/>
      <c r="F2100" s="147"/>
      <c r="G2100" s="147"/>
      <c r="H2100" s="196"/>
    </row>
  </sheetData>
  <sheetProtection/>
  <autoFilter ref="B1:B2100"/>
  <mergeCells count="28">
    <mergeCell ref="B1987:G1987"/>
    <mergeCell ref="B1993:G1993"/>
    <mergeCell ref="B2015:G2015"/>
    <mergeCell ref="B2065:G2065"/>
    <mergeCell ref="E2071:F2071"/>
    <mergeCell ref="B95:G95"/>
    <mergeCell ref="B1385:G1385"/>
    <mergeCell ref="B1552:G1552"/>
    <mergeCell ref="B1815:G1815"/>
    <mergeCell ref="B1810:H1810"/>
    <mergeCell ref="B1794:H1794"/>
    <mergeCell ref="B1986:G1986"/>
    <mergeCell ref="E11:E12"/>
    <mergeCell ref="F11:F12"/>
    <mergeCell ref="H11:H12"/>
    <mergeCell ref="B14:G14"/>
    <mergeCell ref="B40:G40"/>
    <mergeCell ref="B56:G56"/>
    <mergeCell ref="A3:H3"/>
    <mergeCell ref="A5:H5"/>
    <mergeCell ref="A6:H6"/>
    <mergeCell ref="A7:H7"/>
    <mergeCell ref="A8:H8"/>
    <mergeCell ref="A10:A12"/>
    <mergeCell ref="B10:B12"/>
    <mergeCell ref="C10:C12"/>
    <mergeCell ref="D10:D12"/>
    <mergeCell ref="E10:H10"/>
  </mergeCells>
  <printOptions/>
  <pageMargins left="0.5905511811023623" right="0.5118110236220472" top="0.7480314960629921" bottom="0.7480314960629921" header="0.31496062992125984" footer="0.31496062992125984"/>
  <pageSetup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71" customWidth="1"/>
    <col min="2" max="2" width="9.140625" style="65" customWidth="1"/>
    <col min="3" max="3" width="9.140625" style="243" customWidth="1"/>
    <col min="4" max="7" width="9.140625" style="106" customWidth="1"/>
    <col min="8" max="8" width="9.140625" style="149" customWidth="1"/>
    <col min="9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Antonina S. Kostova</cp:lastModifiedBy>
  <cp:lastPrinted>2020-01-06T15:09:02Z</cp:lastPrinted>
  <dcterms:created xsi:type="dcterms:W3CDTF">2002-08-11T18:18:21Z</dcterms:created>
  <dcterms:modified xsi:type="dcterms:W3CDTF">2020-01-06T15:12:07Z</dcterms:modified>
  <cp:category/>
  <cp:version/>
  <cp:contentType/>
  <cp:contentStatus/>
</cp:coreProperties>
</file>