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2600" windowHeight="12440" activeTab="0"/>
  </bookViews>
  <sheets>
    <sheet name="2019" sheetId="1" r:id="rId1"/>
    <sheet name="Sheet1" sheetId="2" r:id="rId2"/>
    <sheet name="Sheet2" sheetId="3" r:id="rId3"/>
  </sheets>
  <definedNames>
    <definedName name="_xlnm._FilterDatabase" localSheetId="0" hidden="1">'2019'!$B$1:$B$296</definedName>
    <definedName name="_xlnm.Print_Titles" localSheetId="0">'2019'!$10:$10</definedName>
  </definedNames>
  <calcPr fullCalcOnLoad="1"/>
</workbook>
</file>

<file path=xl/sharedStrings.xml><?xml version="1.0" encoding="utf-8"?>
<sst xmlns="http://schemas.openxmlformats.org/spreadsheetml/2006/main" count="613" uniqueCount="115">
  <si>
    <t>ОРИЕНТИРОВЪЧЕН  БАЛАНС</t>
  </si>
  <si>
    <t xml:space="preserve">на необходимите фиданки за залесяване и попълване </t>
  </si>
  <si>
    <t>№ по ред</t>
  </si>
  <si>
    <t>Дървесен вид</t>
  </si>
  <si>
    <t>Необходими фиданки, хил. бр.</t>
  </si>
  <si>
    <t>Недостигащи фиданки, хил. бр.</t>
  </si>
  <si>
    <t>Излишни фиданки, хил. бр.</t>
  </si>
  <si>
    <t>І. СЕМЕНИЩНИ ФИДАНКИ</t>
  </si>
  <si>
    <t>Бял бор</t>
  </si>
  <si>
    <t>Кестен обикновен</t>
  </si>
  <si>
    <t>Явор обикновен</t>
  </si>
  <si>
    <t>Дъб зимен</t>
  </si>
  <si>
    <t>Дъб червен</t>
  </si>
  <si>
    <t>Акация бяла</t>
  </si>
  <si>
    <t>Дъб цер</t>
  </si>
  <si>
    <t>Дъб летен</t>
  </si>
  <si>
    <t>Махалебка</t>
  </si>
  <si>
    <t>Дъб благун</t>
  </si>
  <si>
    <t>Върба бяла</t>
  </si>
  <si>
    <t>Бор черен</t>
  </si>
  <si>
    <t>Кедър атласки</t>
  </si>
  <si>
    <t>Джанка</t>
  </si>
  <si>
    <t>Киселица</t>
  </si>
  <si>
    <t>Кестен конски</t>
  </si>
  <si>
    <t>Дъб космат</t>
  </si>
  <si>
    <t>ІІІ. ВЕГЕТАТИВНИ ФИДАНКИ</t>
  </si>
  <si>
    <t>ІV. КОНТЕЙНЕРНИ ФИДАНКИ</t>
  </si>
  <si>
    <t>ОБЩО:</t>
  </si>
  <si>
    <t>ЮИДП - Сливен</t>
  </si>
  <si>
    <t>Произведени годни за залесяване фиданки, хил. бр.</t>
  </si>
  <si>
    <t>ИГЛОЛИСТНИ</t>
  </si>
  <si>
    <t>ШИРОКОЛИСТНИ</t>
  </si>
  <si>
    <t>ВСИЧКО:</t>
  </si>
  <si>
    <t>СЗДП - Враца</t>
  </si>
  <si>
    <t xml:space="preserve">Смърч обикновен </t>
  </si>
  <si>
    <t>Туя източна</t>
  </si>
  <si>
    <t>Бреза бяла</t>
  </si>
  <si>
    <t>Бук обикновен</t>
  </si>
  <si>
    <t>Липа сребролистна</t>
  </si>
  <si>
    <t>Офика</t>
  </si>
  <si>
    <t>Ясен полски</t>
  </si>
  <si>
    <t>I-37/61 (P. Triplo)</t>
  </si>
  <si>
    <t>СЦДП - Габрово</t>
  </si>
  <si>
    <t>ХРАСТИ</t>
  </si>
  <si>
    <t>Златен дъжд</t>
  </si>
  <si>
    <t>Птиче грозде</t>
  </si>
  <si>
    <t>ІІ. ПИКИРАНИ (ШКОЛУВАНИ) ФИДАНКИ</t>
  </si>
  <si>
    <t>ВСИЧКО</t>
  </si>
  <si>
    <t>Топола черна</t>
  </si>
  <si>
    <t>Орех обикновен</t>
  </si>
  <si>
    <t>СИДП - Шумен</t>
  </si>
  <si>
    <t>Гледичия тришипна</t>
  </si>
  <si>
    <t>Платан източен</t>
  </si>
  <si>
    <t>Ясен планински</t>
  </si>
  <si>
    <t>Люляк обикновен</t>
  </si>
  <si>
    <t>ЮЦДП - Смолян</t>
  </si>
  <si>
    <t>Пауловня</t>
  </si>
  <si>
    <t>Дъровидна ружа</t>
  </si>
  <si>
    <t>Дюля японска</t>
  </si>
  <si>
    <t>Кисел трън</t>
  </si>
  <si>
    <t>ЮЗДП - Благоевград</t>
  </si>
  <si>
    <t>ОТДЕЛ "ДЪРЖАВНИ ГОРСКИ ПРЕДПРИЯТИЯ", МЗХ</t>
  </si>
  <si>
    <t>P. Agate F</t>
  </si>
  <si>
    <t>P. Bachelieri</t>
  </si>
  <si>
    <t>P. BL</t>
  </si>
  <si>
    <t>P. I-214</t>
  </si>
  <si>
    <t>P. І-45-51</t>
  </si>
  <si>
    <t>P. І-55/65</t>
  </si>
  <si>
    <t>P. MC</t>
  </si>
  <si>
    <t>Pannonia</t>
  </si>
  <si>
    <t>Круша обикновена (дива)</t>
  </si>
  <si>
    <t>Арония</t>
  </si>
  <si>
    <t xml:space="preserve">Явор ясенолистен </t>
  </si>
  <si>
    <t>Череша обикновена (дива)</t>
  </si>
  <si>
    <t>P. R-16</t>
  </si>
  <si>
    <t>Дрян обикновен</t>
  </si>
  <si>
    <t>Смърч обикновен</t>
  </si>
  <si>
    <t>Аморфа</t>
  </si>
  <si>
    <t>P.  Vernirubens</t>
  </si>
  <si>
    <t>V. ОБЛАГОРОДЕНИ ФИДАНКИ</t>
  </si>
  <si>
    <t>Лешник</t>
  </si>
  <si>
    <t>Бяла топола</t>
  </si>
  <si>
    <t>NNDV</t>
  </si>
  <si>
    <t xml:space="preserve">ЮИДП - Сливен </t>
  </si>
  <si>
    <t>Леска обикновена</t>
  </si>
  <si>
    <t xml:space="preserve">СЗДП - Враца </t>
  </si>
  <si>
    <t>Орех черен</t>
  </si>
  <si>
    <t>Липа дребнолистна</t>
  </si>
  <si>
    <t>Дъб вардимски</t>
  </si>
  <si>
    <t>Копривка</t>
  </si>
  <si>
    <t>Върба миризлива</t>
  </si>
  <si>
    <t>Махония</t>
  </si>
  <si>
    <t>Кедър хималайски</t>
  </si>
  <si>
    <t>P. A 194</t>
  </si>
  <si>
    <t>Дугласка зелена</t>
  </si>
  <si>
    <t>Шестил</t>
  </si>
  <si>
    <t>Ела обикновена</t>
  </si>
  <si>
    <t>Липа сребролиства</t>
  </si>
  <si>
    <t>Платан</t>
  </si>
  <si>
    <t>Албиция</t>
  </si>
  <si>
    <t>Дървовидна ружа</t>
  </si>
  <si>
    <t>P. I-39/61</t>
  </si>
  <si>
    <t>Бор бял</t>
  </si>
  <si>
    <t>Мелия</t>
  </si>
  <si>
    <t>Мъждрян</t>
  </si>
  <si>
    <t>P. Guardi</t>
  </si>
  <si>
    <t>през вегетационната 2019/2020 година, обобщен за страната</t>
  </si>
  <si>
    <t>P. CB-7</t>
  </si>
  <si>
    <t>P. Luiza Avanzo</t>
  </si>
  <si>
    <t>Ела кавказка</t>
  </si>
  <si>
    <t xml:space="preserve">Орех </t>
  </si>
  <si>
    <t>Кипарис аризонски</t>
  </si>
  <si>
    <t>Мура черна</t>
  </si>
  <si>
    <t>Бряст полски</t>
  </si>
  <si>
    <t>Елша черна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</si>
</sst>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  <numFmt numFmtId="191" formatCode="[$€-2]\ #,##0.00_);[Red]\([$€-2]\ #,##0.00\)"/>
    <numFmt numFmtId="192" formatCode="0.0"/>
    <numFmt numFmtId="193" formatCode="dd/mm/yy"/>
    <numFmt numFmtId="194" formatCode="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45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93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194" fontId="1" fillId="0" borderId="13" xfId="0" applyNumberFormat="1" applyFont="1" applyFill="1" applyBorder="1" applyAlignment="1">
      <alignment wrapText="1"/>
    </xf>
    <xf numFmtId="194" fontId="1" fillId="0" borderId="14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/>
    </xf>
    <xf numFmtId="194" fontId="2" fillId="0" borderId="16" xfId="0" applyNumberFormat="1" applyFont="1" applyFill="1" applyBorder="1" applyAlignment="1">
      <alignment wrapText="1"/>
    </xf>
    <xf numFmtId="194" fontId="2" fillId="0" borderId="23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horizontal="center" wrapText="1"/>
    </xf>
    <xf numFmtId="194" fontId="1" fillId="0" borderId="29" xfId="0" applyNumberFormat="1" applyFont="1" applyFill="1" applyBorder="1" applyAlignment="1">
      <alignment horizontal="right" wrapText="1"/>
    </xf>
    <xf numFmtId="194" fontId="1" fillId="0" borderId="30" xfId="0" applyNumberFormat="1" applyFont="1" applyFill="1" applyBorder="1" applyAlignment="1">
      <alignment horizontal="right" wrapText="1"/>
    </xf>
    <xf numFmtId="0" fontId="1" fillId="0" borderId="31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194" fontId="2" fillId="0" borderId="10" xfId="0" applyNumberFormat="1" applyFont="1" applyFill="1" applyBorder="1" applyAlignment="1">
      <alignment wrapText="1"/>
    </xf>
    <xf numFmtId="194" fontId="2" fillId="0" borderId="33" xfId="0" applyNumberFormat="1" applyFont="1" applyFill="1" applyBorder="1" applyAlignment="1">
      <alignment wrapText="1"/>
    </xf>
    <xf numFmtId="194" fontId="2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194" fontId="2" fillId="0" borderId="18" xfId="0" applyNumberFormat="1" applyFont="1" applyFill="1" applyBorder="1" applyAlignment="1">
      <alignment wrapText="1"/>
    </xf>
    <xf numFmtId="194" fontId="2" fillId="0" borderId="34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194" fontId="2" fillId="0" borderId="22" xfId="0" applyNumberFormat="1" applyFont="1" applyFill="1" applyBorder="1" applyAlignment="1">
      <alignment wrapText="1"/>
    </xf>
    <xf numFmtId="194" fontId="2" fillId="0" borderId="35" xfId="0" applyNumberFormat="1" applyFont="1" applyFill="1" applyBorder="1" applyAlignment="1">
      <alignment wrapText="1"/>
    </xf>
    <xf numFmtId="194" fontId="2" fillId="0" borderId="22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1" fillId="0" borderId="31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/>
    </xf>
    <xf numFmtId="194" fontId="1" fillId="0" borderId="10" xfId="0" applyNumberFormat="1" applyFont="1" applyFill="1" applyBorder="1" applyAlignment="1">
      <alignment wrapText="1"/>
    </xf>
    <xf numFmtId="194" fontId="1" fillId="0" borderId="33" xfId="0" applyNumberFormat="1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0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left" wrapText="1"/>
    </xf>
    <xf numFmtId="194" fontId="1" fillId="0" borderId="38" xfId="0" applyNumberFormat="1" applyFont="1" applyFill="1" applyBorder="1" applyAlignment="1">
      <alignment horizontal="right" wrapText="1"/>
    </xf>
    <xf numFmtId="194" fontId="1" fillId="0" borderId="39" xfId="0" applyNumberFormat="1" applyFont="1" applyFill="1" applyBorder="1" applyAlignment="1">
      <alignment horizontal="right" wrapText="1"/>
    </xf>
    <xf numFmtId="194" fontId="1" fillId="0" borderId="13" xfId="0" applyNumberFormat="1" applyFont="1" applyFill="1" applyBorder="1" applyAlignment="1">
      <alignment horizontal="right" wrapText="1"/>
    </xf>
    <xf numFmtId="194" fontId="1" fillId="0" borderId="14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194" fontId="2" fillId="0" borderId="10" xfId="0" applyNumberFormat="1" applyFont="1" applyFill="1" applyBorder="1" applyAlignment="1">
      <alignment horizontal="right" wrapText="1"/>
    </xf>
    <xf numFmtId="194" fontId="2" fillId="0" borderId="33" xfId="0" applyNumberFormat="1" applyFont="1" applyFill="1" applyBorder="1" applyAlignment="1">
      <alignment horizontal="right" wrapText="1"/>
    </xf>
    <xf numFmtId="0" fontId="1" fillId="0" borderId="22" xfId="0" applyFont="1" applyFill="1" applyBorder="1" applyAlignment="1">
      <alignment wrapText="1"/>
    </xf>
    <xf numFmtId="194" fontId="1" fillId="0" borderId="22" xfId="0" applyNumberFormat="1" applyFont="1" applyFill="1" applyBorder="1" applyAlignment="1">
      <alignment wrapText="1"/>
    </xf>
    <xf numFmtId="194" fontId="1" fillId="0" borderId="35" xfId="0" applyNumberFormat="1" applyFont="1" applyFill="1" applyBorder="1" applyAlignment="1">
      <alignment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/>
    </xf>
    <xf numFmtId="194" fontId="44" fillId="0" borderId="22" xfId="0" applyNumberFormat="1" applyFont="1" applyFill="1" applyBorder="1" applyAlignment="1">
      <alignment wrapText="1"/>
    </xf>
    <xf numFmtId="194" fontId="1" fillId="0" borderId="40" xfId="0" applyNumberFormat="1" applyFont="1" applyFill="1" applyBorder="1" applyAlignment="1">
      <alignment wrapText="1"/>
    </xf>
    <xf numFmtId="194" fontId="1" fillId="0" borderId="41" xfId="0" applyNumberFormat="1" applyFont="1" applyFill="1" applyBorder="1" applyAlignment="1">
      <alignment wrapText="1"/>
    </xf>
    <xf numFmtId="194" fontId="2" fillId="0" borderId="16" xfId="0" applyNumberFormat="1" applyFont="1" applyFill="1" applyBorder="1" applyAlignment="1">
      <alignment horizontal="right" vertical="top" wrapText="1"/>
    </xf>
    <xf numFmtId="194" fontId="2" fillId="0" borderId="23" xfId="0" applyNumberFormat="1" applyFont="1" applyFill="1" applyBorder="1" applyAlignment="1">
      <alignment horizontal="right" vertical="top" wrapText="1"/>
    </xf>
    <xf numFmtId="0" fontId="1" fillId="0" borderId="32" xfId="0" applyFont="1" applyFill="1" applyBorder="1" applyAlignment="1">
      <alignment wrapText="1"/>
    </xf>
    <xf numFmtId="194" fontId="2" fillId="0" borderId="42" xfId="0" applyNumberFormat="1" applyFont="1" applyFill="1" applyBorder="1" applyAlignment="1">
      <alignment wrapText="1"/>
    </xf>
    <xf numFmtId="194" fontId="2" fillId="0" borderId="43" xfId="0" applyNumberFormat="1" applyFont="1" applyFill="1" applyBorder="1" applyAlignment="1">
      <alignment wrapText="1"/>
    </xf>
    <xf numFmtId="2" fontId="1" fillId="0" borderId="15" xfId="0" applyNumberFormat="1" applyFont="1" applyFill="1" applyBorder="1" applyAlignment="1">
      <alignment horizontal="center" wrapText="1"/>
    </xf>
    <xf numFmtId="2" fontId="2" fillId="0" borderId="36" xfId="0" applyNumberFormat="1" applyFont="1" applyFill="1" applyBorder="1" applyAlignment="1">
      <alignment wrapText="1"/>
    </xf>
    <xf numFmtId="2" fontId="2" fillId="0" borderId="16" xfId="0" applyNumberFormat="1" applyFont="1" applyFill="1" applyBorder="1" applyAlignment="1">
      <alignment wrapText="1"/>
    </xf>
    <xf numFmtId="2" fontId="2" fillId="0" borderId="23" xfId="0" applyNumberFormat="1" applyFont="1" applyFill="1" applyBorder="1" applyAlignment="1">
      <alignment wrapText="1"/>
    </xf>
    <xf numFmtId="0" fontId="2" fillId="0" borderId="44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left"/>
    </xf>
    <xf numFmtId="194" fontId="1" fillId="0" borderId="29" xfId="0" applyNumberFormat="1" applyFont="1" applyFill="1" applyBorder="1" applyAlignment="1">
      <alignment horizontal="right"/>
    </xf>
    <xf numFmtId="194" fontId="1" fillId="0" borderId="30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wrapText="1"/>
    </xf>
    <xf numFmtId="194" fontId="1" fillId="0" borderId="46" xfId="0" applyNumberFormat="1" applyFont="1" applyFill="1" applyBorder="1" applyAlignment="1">
      <alignment wrapText="1"/>
    </xf>
    <xf numFmtId="194" fontId="1" fillId="0" borderId="47" xfId="0" applyNumberFormat="1" applyFont="1" applyFill="1" applyBorder="1" applyAlignment="1">
      <alignment wrapText="1"/>
    </xf>
    <xf numFmtId="0" fontId="1" fillId="0" borderId="38" xfId="0" applyFont="1" applyFill="1" applyBorder="1" applyAlignment="1">
      <alignment horizontal="left" wrapText="1"/>
    </xf>
    <xf numFmtId="193" fontId="1" fillId="0" borderId="13" xfId="57" applyFont="1" applyFill="1" applyBorder="1" applyAlignment="1">
      <alignment horizontal="left" vertical="center" wrapText="1"/>
      <protection/>
    </xf>
    <xf numFmtId="193" fontId="2" fillId="0" borderId="16" xfId="57" applyFont="1" applyFill="1" applyBorder="1" applyAlignment="1">
      <alignment horizontal="left" vertical="center" wrapText="1"/>
      <protection/>
    </xf>
    <xf numFmtId="0" fontId="2" fillId="0" borderId="18" xfId="0" applyFont="1" applyFill="1" applyBorder="1" applyAlignment="1">
      <alignment wrapText="1"/>
    </xf>
    <xf numFmtId="194" fontId="1" fillId="0" borderId="18" xfId="0" applyNumberFormat="1" applyFont="1" applyFill="1" applyBorder="1" applyAlignment="1">
      <alignment wrapText="1"/>
    </xf>
    <xf numFmtId="194" fontId="1" fillId="0" borderId="16" xfId="0" applyNumberFormat="1" applyFont="1" applyFill="1" applyBorder="1" applyAlignment="1">
      <alignment wrapText="1"/>
    </xf>
    <xf numFmtId="0" fontId="1" fillId="0" borderId="48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/>
    </xf>
    <xf numFmtId="0" fontId="2" fillId="0" borderId="22" xfId="0" applyFont="1" applyFill="1" applyBorder="1" applyAlignment="1">
      <alignment wrapText="1"/>
    </xf>
    <xf numFmtId="0" fontId="2" fillId="0" borderId="50" xfId="0" applyFont="1" applyFill="1" applyBorder="1" applyAlignment="1">
      <alignment/>
    </xf>
    <xf numFmtId="194" fontId="2" fillId="0" borderId="51" xfId="0" applyNumberFormat="1" applyFont="1" applyFill="1" applyBorder="1" applyAlignment="1">
      <alignment wrapText="1"/>
    </xf>
    <xf numFmtId="194" fontId="2" fillId="0" borderId="52" xfId="0" applyNumberFormat="1" applyFont="1" applyFill="1" applyBorder="1" applyAlignment="1">
      <alignment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/>
    </xf>
    <xf numFmtId="194" fontId="1" fillId="0" borderId="29" xfId="0" applyNumberFormat="1" applyFont="1" applyFill="1" applyBorder="1" applyAlignment="1">
      <alignment wrapText="1"/>
    </xf>
    <xf numFmtId="194" fontId="1" fillId="0" borderId="30" xfId="0" applyNumberFormat="1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194" fontId="1" fillId="0" borderId="42" xfId="0" applyNumberFormat="1" applyFont="1" applyFill="1" applyBorder="1" applyAlignment="1">
      <alignment wrapText="1"/>
    </xf>
    <xf numFmtId="194" fontId="1" fillId="0" borderId="43" xfId="0" applyNumberFormat="1" applyFont="1" applyFill="1" applyBorder="1" applyAlignment="1">
      <alignment wrapText="1"/>
    </xf>
    <xf numFmtId="0" fontId="1" fillId="0" borderId="53" xfId="0" applyFont="1" applyFill="1" applyBorder="1" applyAlignment="1">
      <alignment wrapText="1"/>
    </xf>
    <xf numFmtId="0" fontId="1" fillId="0" borderId="54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2" fillId="0" borderId="42" xfId="0" applyFont="1" applyFill="1" applyBorder="1" applyAlignment="1">
      <alignment/>
    </xf>
    <xf numFmtId="194" fontId="1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 wrapText="1"/>
    </xf>
    <xf numFmtId="194" fontId="2" fillId="0" borderId="16" xfId="0" applyNumberFormat="1" applyFont="1" applyFill="1" applyBorder="1" applyAlignment="1">
      <alignment horizontal="right" wrapText="1"/>
    </xf>
    <xf numFmtId="194" fontId="2" fillId="0" borderId="23" xfId="0" applyNumberFormat="1" applyFont="1" applyFill="1" applyBorder="1" applyAlignment="1">
      <alignment horizontal="right" wrapText="1"/>
    </xf>
    <xf numFmtId="194" fontId="25" fillId="0" borderId="34" xfId="0" applyNumberFormat="1" applyFont="1" applyFill="1" applyBorder="1" applyAlignment="1">
      <alignment wrapText="1"/>
    </xf>
    <xf numFmtId="194" fontId="1" fillId="0" borderId="54" xfId="0" applyNumberFormat="1" applyFont="1" applyFill="1" applyBorder="1" applyAlignment="1">
      <alignment wrapText="1"/>
    </xf>
    <xf numFmtId="194" fontId="1" fillId="0" borderId="55" xfId="0" applyNumberFormat="1" applyFont="1" applyFill="1" applyBorder="1" applyAlignment="1">
      <alignment wrapText="1"/>
    </xf>
    <xf numFmtId="0" fontId="2" fillId="0" borderId="2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left" wrapText="1"/>
    </xf>
    <xf numFmtId="194" fontId="2" fillId="0" borderId="42" xfId="0" applyNumberFormat="1" applyFont="1" applyFill="1" applyBorder="1" applyAlignment="1">
      <alignment horizontal="right" wrapText="1"/>
    </xf>
    <xf numFmtId="194" fontId="2" fillId="0" borderId="43" xfId="0" applyNumberFormat="1" applyFont="1" applyFill="1" applyBorder="1" applyAlignment="1">
      <alignment horizontal="right" wrapText="1"/>
    </xf>
    <xf numFmtId="193" fontId="2" fillId="0" borderId="18" xfId="57" applyFont="1" applyFill="1" applyBorder="1" applyAlignment="1">
      <alignment horizontal="left" vertical="center" wrapText="1"/>
      <protection/>
    </xf>
    <xf numFmtId="0" fontId="1" fillId="0" borderId="56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194" fontId="25" fillId="0" borderId="23" xfId="0" applyNumberFormat="1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6"/>
  <sheetViews>
    <sheetView tabSelected="1" zoomScaleSheetLayoutView="100" zoomScalePageLayoutView="0" workbookViewId="0" topLeftCell="A1">
      <selection activeCell="A257" sqref="A257:F257"/>
    </sheetView>
  </sheetViews>
  <sheetFormatPr defaultColWidth="9.140625" defaultRowHeight="12.75"/>
  <cols>
    <col min="1" max="1" width="5.57421875" style="21" customWidth="1"/>
    <col min="2" max="2" width="28.421875" style="7" customWidth="1"/>
    <col min="3" max="3" width="15.00390625" style="7" customWidth="1"/>
    <col min="4" max="4" width="12.8515625" style="7" customWidth="1"/>
    <col min="5" max="6" width="14.57421875" style="7" customWidth="1"/>
    <col min="7" max="16384" width="9.140625" style="7" customWidth="1"/>
  </cols>
  <sheetData>
    <row r="1" spans="1:6" ht="14.25">
      <c r="A1" s="146" t="s">
        <v>61</v>
      </c>
      <c r="B1" s="146"/>
      <c r="C1" s="146"/>
      <c r="D1" s="146"/>
      <c r="E1" s="146"/>
      <c r="F1" s="146"/>
    </row>
    <row r="3" spans="1:6" ht="14.25">
      <c r="A3" s="150" t="s">
        <v>0</v>
      </c>
      <c r="B3" s="150"/>
      <c r="C3" s="150"/>
      <c r="D3" s="150"/>
      <c r="E3" s="150"/>
      <c r="F3" s="150"/>
    </row>
    <row r="4" spans="1:6" ht="14.25">
      <c r="A4" s="151" t="s">
        <v>1</v>
      </c>
      <c r="B4" s="151"/>
      <c r="C4" s="151"/>
      <c r="D4" s="151"/>
      <c r="E4" s="151"/>
      <c r="F4" s="151"/>
    </row>
    <row r="5" spans="1:6" ht="14.25">
      <c r="A5" s="151" t="s">
        <v>106</v>
      </c>
      <c r="B5" s="151"/>
      <c r="C5" s="151"/>
      <c r="D5" s="151"/>
      <c r="E5" s="151"/>
      <c r="F5" s="151"/>
    </row>
    <row r="6" spans="1:6" ht="14.25">
      <c r="A6" s="151"/>
      <c r="B6" s="151"/>
      <c r="C6" s="151"/>
      <c r="D6" s="151"/>
      <c r="E6" s="151"/>
      <c r="F6" s="151"/>
    </row>
    <row r="7" ht="15" thickBot="1"/>
    <row r="8" spans="1:6" ht="47.25" customHeight="1">
      <c r="A8" s="141" t="s">
        <v>2</v>
      </c>
      <c r="B8" s="143" t="s">
        <v>3</v>
      </c>
      <c r="C8" s="158" t="s">
        <v>29</v>
      </c>
      <c r="D8" s="143" t="s">
        <v>4</v>
      </c>
      <c r="E8" s="143" t="s">
        <v>5</v>
      </c>
      <c r="F8" s="136" t="s">
        <v>6</v>
      </c>
    </row>
    <row r="9" spans="1:6" ht="31.5" customHeight="1" thickBot="1">
      <c r="A9" s="142"/>
      <c r="B9" s="144"/>
      <c r="C9" s="159"/>
      <c r="D9" s="144"/>
      <c r="E9" s="144"/>
      <c r="F9" s="137"/>
    </row>
    <row r="10" spans="1:6" ht="14.25">
      <c r="A10" s="22">
        <v>1</v>
      </c>
      <c r="B10" s="23">
        <v>2</v>
      </c>
      <c r="C10" s="23">
        <v>3</v>
      </c>
      <c r="D10" s="23">
        <v>4</v>
      </c>
      <c r="E10" s="23">
        <v>5</v>
      </c>
      <c r="F10" s="24">
        <v>6</v>
      </c>
    </row>
    <row r="11" spans="1:6" ht="14.25">
      <c r="A11" s="138" t="s">
        <v>7</v>
      </c>
      <c r="B11" s="139"/>
      <c r="C11" s="139"/>
      <c r="D11" s="139"/>
      <c r="E11" s="139"/>
      <c r="F11" s="140"/>
    </row>
    <row r="12" spans="1:6" ht="14.25">
      <c r="A12" s="26"/>
      <c r="B12" s="27" t="s">
        <v>30</v>
      </c>
      <c r="C12" s="28">
        <f>C13+C17+C27+C36+C41+C29+C22+C25+C32+C34</f>
        <v>1119.026</v>
      </c>
      <c r="D12" s="28">
        <f>D13+D17+D27+D36+D41+D29+D22+D25+D32+D34</f>
        <v>705.221</v>
      </c>
      <c r="E12" s="28"/>
      <c r="F12" s="29">
        <f>F13+F17+F27+F36+F41+F29+F22+F25+F32+F34</f>
        <v>421.30499999999995</v>
      </c>
    </row>
    <row r="13" spans="1:6" ht="15" customHeight="1">
      <c r="A13" s="3">
        <v>1</v>
      </c>
      <c r="B13" s="13" t="s">
        <v>8</v>
      </c>
      <c r="C13" s="5">
        <f>SUM(C14:C16)</f>
        <v>260.428</v>
      </c>
      <c r="D13" s="5">
        <f>SUM(D14:D16)</f>
        <v>153.59699999999998</v>
      </c>
      <c r="E13" s="5">
        <f>SUM(E14:E16)</f>
        <v>0</v>
      </c>
      <c r="F13" s="6">
        <f>SUM(F14:F16)</f>
        <v>106.83099999999999</v>
      </c>
    </row>
    <row r="14" spans="1:8" ht="15" customHeight="1">
      <c r="A14" s="30"/>
      <c r="B14" s="31" t="s">
        <v>85</v>
      </c>
      <c r="C14" s="32">
        <v>0.603</v>
      </c>
      <c r="D14" s="32"/>
      <c r="E14" s="32"/>
      <c r="F14" s="33">
        <v>0.603</v>
      </c>
      <c r="H14" s="7" t="b">
        <f>IF((C14+E14)=(D14+F14),TRUE,FALSE)</f>
        <v>1</v>
      </c>
    </row>
    <row r="15" spans="1:8" ht="15" customHeight="1">
      <c r="A15" s="30"/>
      <c r="B15" s="31" t="s">
        <v>60</v>
      </c>
      <c r="C15" s="32">
        <v>96.05</v>
      </c>
      <c r="D15" s="32">
        <v>96.05</v>
      </c>
      <c r="E15" s="32"/>
      <c r="F15" s="33"/>
      <c r="G15" s="34"/>
      <c r="H15" s="7" t="b">
        <f aca="true" t="shared" si="0" ref="H15:H61">IF((C15+E15)=(D15+F15),TRUE,FALSE)</f>
        <v>1</v>
      </c>
    </row>
    <row r="16" spans="1:8" ht="15" customHeight="1">
      <c r="A16" s="30"/>
      <c r="B16" s="31" t="s">
        <v>55</v>
      </c>
      <c r="C16" s="32">
        <v>163.775</v>
      </c>
      <c r="D16" s="32">
        <v>57.547</v>
      </c>
      <c r="E16" s="32"/>
      <c r="F16" s="33">
        <v>106.228</v>
      </c>
      <c r="H16" s="7" t="b">
        <f t="shared" si="0"/>
        <v>1</v>
      </c>
    </row>
    <row r="17" spans="1:8" ht="15" customHeight="1">
      <c r="A17" s="3">
        <v>2</v>
      </c>
      <c r="B17" s="13" t="s">
        <v>19</v>
      </c>
      <c r="C17" s="5">
        <f>SUM(C18:C21)</f>
        <v>607.715</v>
      </c>
      <c r="D17" s="5">
        <f>SUM(D18:D21)</f>
        <v>516.407</v>
      </c>
      <c r="E17" s="5">
        <f>SUM(E18:E21)</f>
        <v>5</v>
      </c>
      <c r="F17" s="6">
        <f>SUM(F18:F21)</f>
        <v>96.30799999999999</v>
      </c>
      <c r="H17" s="7" t="b">
        <f t="shared" si="0"/>
        <v>1</v>
      </c>
    </row>
    <row r="18" spans="1:8" ht="15" customHeight="1">
      <c r="A18" s="39"/>
      <c r="B18" s="12" t="s">
        <v>33</v>
      </c>
      <c r="C18" s="40">
        <v>43.142</v>
      </c>
      <c r="D18" s="40">
        <v>32.3</v>
      </c>
      <c r="E18" s="40"/>
      <c r="F18" s="41">
        <v>10.842</v>
      </c>
      <c r="H18" s="7" t="b">
        <f t="shared" si="0"/>
        <v>1</v>
      </c>
    </row>
    <row r="19" spans="1:8" ht="15" customHeight="1">
      <c r="A19" s="39"/>
      <c r="B19" s="12" t="s">
        <v>42</v>
      </c>
      <c r="C19" s="40"/>
      <c r="D19" s="40">
        <v>5</v>
      </c>
      <c r="E19" s="40">
        <v>5</v>
      </c>
      <c r="F19" s="41"/>
      <c r="H19" s="7" t="b">
        <f t="shared" si="0"/>
        <v>1</v>
      </c>
    </row>
    <row r="20" spans="1:8" ht="15" customHeight="1">
      <c r="A20" s="39"/>
      <c r="B20" s="12" t="s">
        <v>60</v>
      </c>
      <c r="C20" s="40">
        <v>349.35</v>
      </c>
      <c r="D20" s="40">
        <v>349.35</v>
      </c>
      <c r="E20" s="42"/>
      <c r="F20" s="41"/>
      <c r="G20" s="34"/>
      <c r="H20" s="7" t="b">
        <f t="shared" si="0"/>
        <v>1</v>
      </c>
    </row>
    <row r="21" spans="1:8" ht="15" customHeight="1">
      <c r="A21" s="39"/>
      <c r="B21" s="12" t="s">
        <v>55</v>
      </c>
      <c r="C21" s="40">
        <v>215.223</v>
      </c>
      <c r="D21" s="40">
        <v>129.757</v>
      </c>
      <c r="E21" s="18"/>
      <c r="F21" s="41">
        <v>85.466</v>
      </c>
      <c r="H21" s="7" t="b">
        <f t="shared" si="0"/>
        <v>1</v>
      </c>
    </row>
    <row r="22" spans="1:6" s="21" customFormat="1" ht="15" customHeight="1">
      <c r="A22" s="3">
        <v>3</v>
      </c>
      <c r="B22" s="13" t="s">
        <v>96</v>
      </c>
      <c r="C22" s="5">
        <f>SUM(C23:C24)</f>
        <v>4.481999999999999</v>
      </c>
      <c r="D22" s="5">
        <f>SUM(D23:D24)</f>
        <v>1.4</v>
      </c>
      <c r="E22" s="5">
        <f>SUM(E23:E24)</f>
        <v>0</v>
      </c>
      <c r="F22" s="6">
        <f>SUM(F23:F24)</f>
        <v>3.082</v>
      </c>
    </row>
    <row r="23" spans="1:6" ht="15" customHeight="1">
      <c r="A23" s="35"/>
      <c r="B23" s="96" t="s">
        <v>50</v>
      </c>
      <c r="C23" s="37">
        <v>3.082</v>
      </c>
      <c r="D23" s="37"/>
      <c r="E23" s="37"/>
      <c r="F23" s="38">
        <v>3.082</v>
      </c>
    </row>
    <row r="24" spans="1:6" ht="15" customHeight="1">
      <c r="A24" s="14"/>
      <c r="B24" s="15" t="s">
        <v>60</v>
      </c>
      <c r="C24" s="19">
        <v>1.4</v>
      </c>
      <c r="D24" s="19">
        <v>1.4</v>
      </c>
      <c r="E24" s="19"/>
      <c r="F24" s="20"/>
    </row>
    <row r="25" spans="1:6" ht="15" customHeight="1">
      <c r="A25" s="3">
        <v>4</v>
      </c>
      <c r="B25" s="13" t="s">
        <v>109</v>
      </c>
      <c r="C25" s="5">
        <f>SUM(C26)</f>
        <v>5.27</v>
      </c>
      <c r="D25" s="5">
        <f>SUM(D26)</f>
        <v>5.27</v>
      </c>
      <c r="E25" s="5">
        <f>SUM(E26)</f>
        <v>0</v>
      </c>
      <c r="F25" s="6">
        <f>SUM(F26)</f>
        <v>0</v>
      </c>
    </row>
    <row r="26" spans="1:6" ht="15" customHeight="1">
      <c r="A26" s="14"/>
      <c r="B26" s="15" t="s">
        <v>55</v>
      </c>
      <c r="C26" s="19">
        <v>5.27</v>
      </c>
      <c r="D26" s="19">
        <v>5.27</v>
      </c>
      <c r="E26" s="19"/>
      <c r="F26" s="20"/>
    </row>
    <row r="27" spans="1:8" ht="15" customHeight="1">
      <c r="A27" s="44">
        <v>5</v>
      </c>
      <c r="B27" s="1" t="s">
        <v>20</v>
      </c>
      <c r="C27" s="46">
        <f>SUM(C28:C28)</f>
        <v>3.14</v>
      </c>
      <c r="D27" s="46">
        <f>SUM(D28:D28)</f>
        <v>0.45</v>
      </c>
      <c r="E27" s="46"/>
      <c r="F27" s="47">
        <f>SUM(F28:F28)</f>
        <v>2.69</v>
      </c>
      <c r="H27" s="7" t="b">
        <f t="shared" si="0"/>
        <v>1</v>
      </c>
    </row>
    <row r="28" spans="1:8" ht="15" customHeight="1">
      <c r="A28" s="39"/>
      <c r="B28" s="12" t="s">
        <v>60</v>
      </c>
      <c r="C28" s="40">
        <v>3.14</v>
      </c>
      <c r="D28" s="40">
        <v>0.45</v>
      </c>
      <c r="E28" s="40"/>
      <c r="F28" s="41">
        <v>2.69</v>
      </c>
      <c r="G28" s="34"/>
      <c r="H28" s="7" t="b">
        <f t="shared" si="0"/>
        <v>1</v>
      </c>
    </row>
    <row r="29" spans="1:8" s="21" customFormat="1" ht="15" customHeight="1">
      <c r="A29" s="3">
        <v>6</v>
      </c>
      <c r="B29" s="4" t="s">
        <v>92</v>
      </c>
      <c r="C29" s="5">
        <f>SUM(C30:C31)</f>
        <v>4.775</v>
      </c>
      <c r="D29" s="5">
        <f>SUM(D30:D31)</f>
        <v>2</v>
      </c>
      <c r="E29" s="5">
        <f>SUM(E30:E31)</f>
        <v>0</v>
      </c>
      <c r="F29" s="6">
        <f>SUM(F30:F31)</f>
        <v>2.7750000000000004</v>
      </c>
      <c r="G29" s="119"/>
      <c r="H29" s="7" t="b">
        <f t="shared" si="0"/>
        <v>1</v>
      </c>
    </row>
    <row r="30" spans="1:7" ht="15" customHeight="1">
      <c r="A30" s="16"/>
      <c r="B30" s="118" t="s">
        <v>60</v>
      </c>
      <c r="C30" s="72">
        <v>0.16</v>
      </c>
      <c r="D30" s="72"/>
      <c r="E30" s="72"/>
      <c r="F30" s="73">
        <v>0.16</v>
      </c>
      <c r="G30" s="34"/>
    </row>
    <row r="31" spans="1:8" ht="15" customHeight="1">
      <c r="A31" s="8"/>
      <c r="B31" s="9" t="s">
        <v>55</v>
      </c>
      <c r="C31" s="19">
        <v>4.615</v>
      </c>
      <c r="D31" s="19">
        <v>2</v>
      </c>
      <c r="E31" s="19"/>
      <c r="F31" s="20">
        <v>2.615</v>
      </c>
      <c r="G31" s="34"/>
      <c r="H31" s="7" t="b">
        <f t="shared" si="0"/>
        <v>1</v>
      </c>
    </row>
    <row r="32" spans="1:8" s="21" customFormat="1" ht="15" customHeight="1">
      <c r="A32" s="3">
        <v>7</v>
      </c>
      <c r="B32" s="4" t="s">
        <v>111</v>
      </c>
      <c r="C32" s="5">
        <f>SUM(C33)</f>
        <v>1.84</v>
      </c>
      <c r="D32" s="5">
        <f>SUM(D33)</f>
        <v>0.39</v>
      </c>
      <c r="E32" s="5">
        <f>SUM(E33)</f>
        <v>0</v>
      </c>
      <c r="F32" s="6">
        <f>SUM(F33)</f>
        <v>1.45</v>
      </c>
      <c r="G32" s="119"/>
      <c r="H32" s="7" t="b">
        <f t="shared" si="0"/>
        <v>1</v>
      </c>
    </row>
    <row r="33" spans="1:8" ht="15" customHeight="1">
      <c r="A33" s="8"/>
      <c r="B33" s="9" t="s">
        <v>60</v>
      </c>
      <c r="C33" s="19">
        <v>1.84</v>
      </c>
      <c r="D33" s="19">
        <v>0.39</v>
      </c>
      <c r="E33" s="19"/>
      <c r="F33" s="20">
        <v>1.45</v>
      </c>
      <c r="G33" s="34"/>
      <c r="H33" s="7" t="b">
        <f t="shared" si="0"/>
        <v>1</v>
      </c>
    </row>
    <row r="34" spans="1:7" ht="15" customHeight="1">
      <c r="A34" s="3">
        <v>8</v>
      </c>
      <c r="B34" s="4" t="s">
        <v>112</v>
      </c>
      <c r="C34" s="5">
        <f>SUM(C35)</f>
        <v>8.4</v>
      </c>
      <c r="D34" s="5">
        <f>SUM(D35)</f>
        <v>0</v>
      </c>
      <c r="E34" s="5">
        <f>SUM(E35)</f>
        <v>0</v>
      </c>
      <c r="F34" s="6">
        <f>SUM(F35)</f>
        <v>8.4</v>
      </c>
      <c r="G34" s="34"/>
    </row>
    <row r="35" spans="1:7" ht="15" customHeight="1">
      <c r="A35" s="8"/>
      <c r="B35" s="9" t="s">
        <v>60</v>
      </c>
      <c r="C35" s="19">
        <v>8.4</v>
      </c>
      <c r="D35" s="19"/>
      <c r="E35" s="19"/>
      <c r="F35" s="20">
        <v>8.4</v>
      </c>
      <c r="G35" s="34"/>
    </row>
    <row r="36" spans="1:8" ht="15" customHeight="1">
      <c r="A36" s="44">
        <v>9</v>
      </c>
      <c r="B36" s="1" t="s">
        <v>34</v>
      </c>
      <c r="C36" s="46">
        <f>SUM(C37:C40)</f>
        <v>222.416</v>
      </c>
      <c r="D36" s="46">
        <f>SUM(D37:D40)</f>
        <v>25.707</v>
      </c>
      <c r="E36" s="46">
        <f>SUM(E37:E40)</f>
        <v>2.5</v>
      </c>
      <c r="F36" s="47">
        <f>SUM(F37:F40)</f>
        <v>199.209</v>
      </c>
      <c r="H36" s="7" t="b">
        <f t="shared" si="0"/>
        <v>1</v>
      </c>
    </row>
    <row r="37" spans="1:8" ht="15" customHeight="1">
      <c r="A37" s="64"/>
      <c r="B37" s="31" t="s">
        <v>85</v>
      </c>
      <c r="C37" s="32"/>
      <c r="D37" s="32">
        <v>2.5</v>
      </c>
      <c r="E37" s="32">
        <v>2.5</v>
      </c>
      <c r="F37" s="33"/>
      <c r="H37" s="7" t="b">
        <f t="shared" si="0"/>
        <v>1</v>
      </c>
    </row>
    <row r="38" spans="1:6" ht="15" customHeight="1">
      <c r="A38" s="64"/>
      <c r="B38" s="31" t="s">
        <v>50</v>
      </c>
      <c r="C38" s="32">
        <v>22.739</v>
      </c>
      <c r="D38" s="32"/>
      <c r="E38" s="32"/>
      <c r="F38" s="33">
        <v>22.739</v>
      </c>
    </row>
    <row r="39" spans="1:8" ht="15" customHeight="1">
      <c r="A39" s="39"/>
      <c r="B39" s="12" t="s">
        <v>60</v>
      </c>
      <c r="C39" s="40">
        <v>11.4</v>
      </c>
      <c r="D39" s="40">
        <v>11.4</v>
      </c>
      <c r="E39" s="40"/>
      <c r="F39" s="41"/>
      <c r="G39" s="34"/>
      <c r="H39" s="7" t="b">
        <f t="shared" si="0"/>
        <v>1</v>
      </c>
    </row>
    <row r="40" spans="1:8" ht="15" customHeight="1">
      <c r="A40" s="39"/>
      <c r="B40" s="12" t="s">
        <v>55</v>
      </c>
      <c r="C40" s="40">
        <v>188.277</v>
      </c>
      <c r="D40" s="40">
        <v>11.807</v>
      </c>
      <c r="E40" s="40"/>
      <c r="F40" s="41">
        <v>176.47</v>
      </c>
      <c r="H40" s="7" t="b">
        <f t="shared" si="0"/>
        <v>1</v>
      </c>
    </row>
    <row r="41" spans="1:8" ht="15" customHeight="1">
      <c r="A41" s="3">
        <v>10</v>
      </c>
      <c r="B41" s="50" t="s">
        <v>35</v>
      </c>
      <c r="C41" s="5">
        <f>SUM(C42:C42)</f>
        <v>0.56</v>
      </c>
      <c r="D41" s="5">
        <f>SUM(D42:D42)</f>
        <v>0</v>
      </c>
      <c r="E41" s="5">
        <f>SUM(E42:E42)</f>
        <v>0</v>
      </c>
      <c r="F41" s="6">
        <f>SUM(F42:F42)</f>
        <v>0.56</v>
      </c>
      <c r="H41" s="7" t="b">
        <f t="shared" si="0"/>
        <v>1</v>
      </c>
    </row>
    <row r="42" spans="1:8" ht="15" customHeight="1">
      <c r="A42" s="35"/>
      <c r="B42" s="36" t="s">
        <v>42</v>
      </c>
      <c r="C42" s="37">
        <v>0.56</v>
      </c>
      <c r="D42" s="37"/>
      <c r="E42" s="37"/>
      <c r="F42" s="38">
        <v>0.56</v>
      </c>
      <c r="H42" s="7" t="b">
        <f t="shared" si="0"/>
        <v>1</v>
      </c>
    </row>
    <row r="43" spans="1:8" ht="14.25">
      <c r="A43" s="26"/>
      <c r="B43" s="53" t="s">
        <v>31</v>
      </c>
      <c r="C43" s="54">
        <f>C44+C51+C54+C59+C62+C64+C73+C80+C86+C92+C99+C106+C110+C115+C117+C120+C122+C128+C132+C134+C136+C139+C141+C146++C143+C153+C158+C71+C130</f>
        <v>4580.7970000000005</v>
      </c>
      <c r="D43" s="54">
        <f>D44+D51+D54+D59+D62+D64+D73+D80+D86+D92+D99+D106+D110+D115+D117+D120+D122+D128+D132+D134+D136+D139+D141+D146++D143+D153+D158+D71+D130</f>
        <v>2975.879</v>
      </c>
      <c r="E43" s="54">
        <f>E44+E51+E54+E59+E62+E64+E73+E80+E86+E92+E99+E106+E110+E115+E117+E120+E122+E128+E132+E134+E136+E139+E141+E146++E143+E153+E158+E71+E130</f>
        <v>117.487</v>
      </c>
      <c r="F43" s="55">
        <f>F44+F51+F54+F59+F62+F64+F73+F80+F86+F92+F99+F106+F110+F115+F117+F120+F122+F128+F132+F134+F136+F139+F141+F146++F143+F153+F158+F71+F130</f>
        <v>1722.405</v>
      </c>
      <c r="H43" s="7" t="b">
        <f t="shared" si="0"/>
        <v>1</v>
      </c>
    </row>
    <row r="44" spans="1:8" ht="14.25">
      <c r="A44" s="3">
        <v>1</v>
      </c>
      <c r="B44" s="13" t="s">
        <v>13</v>
      </c>
      <c r="C44" s="56">
        <f>SUM(C45:C50)</f>
        <v>560.712</v>
      </c>
      <c r="D44" s="56">
        <f>SUM(D45:D50)</f>
        <v>305.98199999999997</v>
      </c>
      <c r="E44" s="56">
        <f>SUM(E45:E50)</f>
        <v>46.69</v>
      </c>
      <c r="F44" s="57">
        <f>SUM(F45:F50)</f>
        <v>301.41999999999996</v>
      </c>
      <c r="H44" s="7" t="b">
        <f t="shared" si="0"/>
        <v>1</v>
      </c>
    </row>
    <row r="45" spans="1:8" ht="14.25">
      <c r="A45" s="30"/>
      <c r="B45" s="58" t="s">
        <v>33</v>
      </c>
      <c r="C45" s="59">
        <f>36.056+9.136</f>
        <v>45.19199999999999</v>
      </c>
      <c r="D45" s="59">
        <f>53.496+9.136</f>
        <v>62.632000000000005</v>
      </c>
      <c r="E45" s="59">
        <v>17.44</v>
      </c>
      <c r="F45" s="60"/>
      <c r="H45" s="7" t="b">
        <f t="shared" si="0"/>
        <v>1</v>
      </c>
    </row>
    <row r="46" spans="1:8" ht="14.25">
      <c r="A46" s="30"/>
      <c r="B46" s="31" t="s">
        <v>42</v>
      </c>
      <c r="C46" s="59">
        <v>39.5</v>
      </c>
      <c r="D46" s="59">
        <v>57.75</v>
      </c>
      <c r="E46" s="59">
        <v>18.25</v>
      </c>
      <c r="F46" s="60"/>
      <c r="H46" s="7" t="b">
        <f t="shared" si="0"/>
        <v>1</v>
      </c>
    </row>
    <row r="47" spans="1:8" ht="14.25">
      <c r="A47" s="30"/>
      <c r="B47" s="31" t="s">
        <v>50</v>
      </c>
      <c r="C47" s="59">
        <v>42.66</v>
      </c>
      <c r="D47" s="59">
        <v>28.95</v>
      </c>
      <c r="E47" s="59"/>
      <c r="F47" s="60">
        <v>13.71</v>
      </c>
      <c r="G47" s="34"/>
      <c r="H47" s="7" t="b">
        <f t="shared" si="0"/>
        <v>1</v>
      </c>
    </row>
    <row r="48" spans="1:14" ht="14.25">
      <c r="A48" s="30"/>
      <c r="B48" s="31" t="s">
        <v>60</v>
      </c>
      <c r="C48" s="59">
        <v>320.44</v>
      </c>
      <c r="D48" s="59">
        <v>60</v>
      </c>
      <c r="E48" s="59"/>
      <c r="F48" s="60">
        <v>260.44</v>
      </c>
      <c r="H48" s="7" t="b">
        <f t="shared" si="0"/>
        <v>1</v>
      </c>
      <c r="J48" s="34"/>
      <c r="K48" s="34"/>
      <c r="L48" s="34"/>
      <c r="M48" s="34"/>
      <c r="N48" s="34"/>
    </row>
    <row r="49" spans="1:8" ht="14.25">
      <c r="A49" s="30"/>
      <c r="B49" s="31" t="s">
        <v>55</v>
      </c>
      <c r="C49" s="59">
        <v>28.92</v>
      </c>
      <c r="D49" s="59">
        <v>1.65</v>
      </c>
      <c r="E49" s="59"/>
      <c r="F49" s="60">
        <v>27.27</v>
      </c>
      <c r="H49" s="7" t="b">
        <f t="shared" si="0"/>
        <v>1</v>
      </c>
    </row>
    <row r="50" spans="1:8" ht="14.25">
      <c r="A50" s="14"/>
      <c r="B50" s="43" t="s">
        <v>28</v>
      </c>
      <c r="C50" s="19">
        <v>84</v>
      </c>
      <c r="D50" s="19">
        <v>95</v>
      </c>
      <c r="E50" s="19">
        <v>11</v>
      </c>
      <c r="F50" s="20"/>
      <c r="G50" s="34"/>
      <c r="H50" s="7" t="b">
        <f t="shared" si="0"/>
        <v>1</v>
      </c>
    </row>
    <row r="51" spans="1:8" ht="14.25">
      <c r="A51" s="39">
        <v>2</v>
      </c>
      <c r="B51" s="61" t="s">
        <v>36</v>
      </c>
      <c r="C51" s="62">
        <f>SUM(C52:C53)</f>
        <v>29.186</v>
      </c>
      <c r="D51" s="62">
        <f>SUM(D52:D53)</f>
        <v>0</v>
      </c>
      <c r="E51" s="62">
        <f>SUM(E52:E53)</f>
        <v>0</v>
      </c>
      <c r="F51" s="63">
        <f>SUM(F52:F53)</f>
        <v>29.186</v>
      </c>
      <c r="H51" s="7" t="b">
        <f t="shared" si="0"/>
        <v>1</v>
      </c>
    </row>
    <row r="52" spans="1:8" ht="14.25">
      <c r="A52" s="35"/>
      <c r="B52" s="2" t="s">
        <v>60</v>
      </c>
      <c r="C52" s="37">
        <v>21.77</v>
      </c>
      <c r="D52" s="37"/>
      <c r="E52" s="37"/>
      <c r="F52" s="38">
        <v>21.77</v>
      </c>
      <c r="G52" s="34"/>
      <c r="H52" s="7" t="b">
        <f t="shared" si="0"/>
        <v>1</v>
      </c>
    </row>
    <row r="53" spans="1:7" ht="14.25">
      <c r="A53" s="14"/>
      <c r="B53" s="48" t="s">
        <v>55</v>
      </c>
      <c r="C53" s="19">
        <v>7.416</v>
      </c>
      <c r="D53" s="19"/>
      <c r="E53" s="19"/>
      <c r="F53" s="20">
        <v>7.416</v>
      </c>
      <c r="G53" s="34"/>
    </row>
    <row r="54" spans="1:8" ht="14.25">
      <c r="A54" s="44">
        <v>3</v>
      </c>
      <c r="B54" s="1" t="s">
        <v>37</v>
      </c>
      <c r="C54" s="46">
        <f>SUM(C55:C58)</f>
        <v>73.43299999999999</v>
      </c>
      <c r="D54" s="46">
        <f>SUM(D55:D58)</f>
        <v>46.594</v>
      </c>
      <c r="E54" s="46">
        <f>SUM(E55:E58)</f>
        <v>14.012</v>
      </c>
      <c r="F54" s="47">
        <f>SUM(F55:F58)</f>
        <v>40.851</v>
      </c>
      <c r="H54" s="7" t="b">
        <f t="shared" si="0"/>
        <v>1</v>
      </c>
    </row>
    <row r="55" spans="1:8" ht="14.25">
      <c r="A55" s="64"/>
      <c r="B55" s="65" t="s">
        <v>42</v>
      </c>
      <c r="C55" s="32">
        <v>3.61</v>
      </c>
      <c r="D55" s="32">
        <v>10.5</v>
      </c>
      <c r="E55" s="32">
        <v>6.89</v>
      </c>
      <c r="F55" s="33"/>
      <c r="H55" s="7" t="b">
        <f t="shared" si="0"/>
        <v>1</v>
      </c>
    </row>
    <row r="56" spans="1:8" ht="14.25">
      <c r="A56" s="64"/>
      <c r="B56" s="31" t="s">
        <v>50</v>
      </c>
      <c r="C56" s="40">
        <v>33.801</v>
      </c>
      <c r="D56" s="40"/>
      <c r="E56" s="40"/>
      <c r="F56" s="41">
        <v>33.801</v>
      </c>
      <c r="H56" s="7" t="b">
        <f t="shared" si="0"/>
        <v>1</v>
      </c>
    </row>
    <row r="57" spans="1:8" ht="14.25">
      <c r="A57" s="39"/>
      <c r="B57" s="12" t="s">
        <v>60</v>
      </c>
      <c r="C57" s="40">
        <v>18</v>
      </c>
      <c r="D57" s="40">
        <v>25.122</v>
      </c>
      <c r="E57" s="40">
        <v>7.122</v>
      </c>
      <c r="F57" s="41"/>
      <c r="H57" s="7" t="b">
        <f t="shared" si="0"/>
        <v>1</v>
      </c>
    </row>
    <row r="58" spans="1:8" ht="14.25">
      <c r="A58" s="39"/>
      <c r="B58" s="12" t="s">
        <v>55</v>
      </c>
      <c r="C58" s="40">
        <v>18.022</v>
      </c>
      <c r="D58" s="40">
        <v>10.972</v>
      </c>
      <c r="E58" s="40"/>
      <c r="F58" s="41">
        <v>7.05</v>
      </c>
      <c r="H58" s="7" t="b">
        <f t="shared" si="0"/>
        <v>1</v>
      </c>
    </row>
    <row r="59" spans="1:8" ht="14.25">
      <c r="A59" s="3">
        <v>4</v>
      </c>
      <c r="B59" s="50" t="s">
        <v>51</v>
      </c>
      <c r="C59" s="5">
        <f>SUM(C60:C61)</f>
        <v>28.155</v>
      </c>
      <c r="D59" s="5">
        <f>SUM(D60:D61)</f>
        <v>21.749</v>
      </c>
      <c r="E59" s="5">
        <f>SUM(E60:E61)</f>
        <v>0</v>
      </c>
      <c r="F59" s="6">
        <f>SUM(F60:F61)</f>
        <v>6.406000000000001</v>
      </c>
      <c r="H59" s="7" t="b">
        <f t="shared" si="0"/>
        <v>1</v>
      </c>
    </row>
    <row r="60" spans="1:8" ht="14.25">
      <c r="A60" s="64"/>
      <c r="B60" s="65" t="s">
        <v>33</v>
      </c>
      <c r="C60" s="32">
        <v>1.035</v>
      </c>
      <c r="D60" s="32"/>
      <c r="E60" s="32"/>
      <c r="F60" s="33">
        <v>1.035</v>
      </c>
      <c r="H60" s="7" t="b">
        <f t="shared" si="0"/>
        <v>1</v>
      </c>
    </row>
    <row r="61" spans="1:8" ht="14.25">
      <c r="A61" s="14"/>
      <c r="B61" s="43" t="s">
        <v>50</v>
      </c>
      <c r="C61" s="19">
        <v>27.12</v>
      </c>
      <c r="D61" s="19">
        <v>21.749</v>
      </c>
      <c r="E61" s="19"/>
      <c r="F61" s="20">
        <v>5.371</v>
      </c>
      <c r="H61" s="7" t="b">
        <f t="shared" si="0"/>
        <v>1</v>
      </c>
    </row>
    <row r="62" spans="1:8" ht="14.25">
      <c r="A62" s="44">
        <v>5</v>
      </c>
      <c r="B62" s="1" t="s">
        <v>21</v>
      </c>
      <c r="C62" s="46">
        <f>SUM(C63:C63)</f>
        <v>0.455</v>
      </c>
      <c r="D62" s="46">
        <f>SUM(D63:D63)</f>
        <v>0</v>
      </c>
      <c r="E62" s="46">
        <f>SUM(E63:E63)</f>
        <v>0</v>
      </c>
      <c r="F62" s="47">
        <f>SUM(F63:F63)</f>
        <v>0.455</v>
      </c>
      <c r="H62" s="7" t="b">
        <f aca="true" t="shared" si="1" ref="H62:H116">IF((C62+E62)=(D62+F62),TRUE,FALSE)</f>
        <v>1</v>
      </c>
    </row>
    <row r="63" spans="1:8" ht="14.25">
      <c r="A63" s="35"/>
      <c r="B63" s="2" t="s">
        <v>55</v>
      </c>
      <c r="C63" s="37">
        <v>0.455</v>
      </c>
      <c r="D63" s="37"/>
      <c r="E63" s="37"/>
      <c r="F63" s="38">
        <v>0.455</v>
      </c>
      <c r="H63" s="7" t="b">
        <f t="shared" si="1"/>
        <v>1</v>
      </c>
    </row>
    <row r="64" spans="1:8" ht="14.25">
      <c r="A64" s="3">
        <v>6</v>
      </c>
      <c r="B64" s="13" t="s">
        <v>17</v>
      </c>
      <c r="C64" s="5">
        <f>SUM(C65:C70)</f>
        <v>213.148</v>
      </c>
      <c r="D64" s="5">
        <f>SUM(D65:D70)</f>
        <v>168.19</v>
      </c>
      <c r="E64" s="5">
        <f>SUM(E65:E70)</f>
        <v>7.44</v>
      </c>
      <c r="F64" s="6">
        <f>SUM(F65:F70)</f>
        <v>52.397999999999996</v>
      </c>
      <c r="H64" s="7" t="b">
        <f t="shared" si="1"/>
        <v>1</v>
      </c>
    </row>
    <row r="65" spans="1:8" ht="14.25">
      <c r="A65" s="64"/>
      <c r="B65" s="31" t="s">
        <v>33</v>
      </c>
      <c r="C65" s="32">
        <v>12.44</v>
      </c>
      <c r="D65" s="32">
        <v>7.3</v>
      </c>
      <c r="E65" s="32"/>
      <c r="F65" s="33">
        <v>5.14</v>
      </c>
      <c r="H65" s="7" t="b">
        <f t="shared" si="1"/>
        <v>1</v>
      </c>
    </row>
    <row r="66" spans="1:6" ht="14.25">
      <c r="A66" s="64"/>
      <c r="B66" s="31" t="s">
        <v>42</v>
      </c>
      <c r="C66" s="32">
        <v>5.077</v>
      </c>
      <c r="D66" s="32"/>
      <c r="E66" s="32"/>
      <c r="F66" s="33">
        <v>5.077</v>
      </c>
    </row>
    <row r="67" spans="1:6" ht="14.25">
      <c r="A67" s="64"/>
      <c r="B67" s="31" t="s">
        <v>50</v>
      </c>
      <c r="C67" s="32">
        <v>42.181</v>
      </c>
      <c r="D67" s="32"/>
      <c r="E67" s="32"/>
      <c r="F67" s="33">
        <v>42.181</v>
      </c>
    </row>
    <row r="68" spans="1:6" ht="14.25">
      <c r="A68" s="64"/>
      <c r="B68" s="31" t="s">
        <v>60</v>
      </c>
      <c r="C68" s="32">
        <v>38.5</v>
      </c>
      <c r="D68" s="32">
        <v>38.5</v>
      </c>
      <c r="E68" s="32"/>
      <c r="F68" s="33"/>
    </row>
    <row r="69" spans="1:8" ht="14.25">
      <c r="A69" s="39"/>
      <c r="B69" s="12" t="s">
        <v>55</v>
      </c>
      <c r="C69" s="40">
        <v>10.4</v>
      </c>
      <c r="D69" s="40">
        <v>17.84</v>
      </c>
      <c r="E69" s="40">
        <v>7.44</v>
      </c>
      <c r="F69" s="41"/>
      <c r="H69" s="7" t="b">
        <f t="shared" si="1"/>
        <v>1</v>
      </c>
    </row>
    <row r="70" spans="1:8" ht="14.25">
      <c r="A70" s="14"/>
      <c r="B70" s="43" t="s">
        <v>28</v>
      </c>
      <c r="C70" s="19">
        <v>104.55</v>
      </c>
      <c r="D70" s="19">
        <v>104.55</v>
      </c>
      <c r="E70" s="19"/>
      <c r="F70" s="20"/>
      <c r="G70" s="34"/>
      <c r="H70" s="7" t="b">
        <f t="shared" si="1"/>
        <v>1</v>
      </c>
    </row>
    <row r="71" spans="1:8" ht="14.25">
      <c r="A71" s="3">
        <v>7</v>
      </c>
      <c r="B71" s="4" t="s">
        <v>88</v>
      </c>
      <c r="C71" s="5">
        <f>SUM(C72:C72)</f>
        <v>41.12</v>
      </c>
      <c r="D71" s="5">
        <f>SUM(D72:D72)</f>
        <v>0</v>
      </c>
      <c r="E71" s="5">
        <f>SUM(E72:E72)</f>
        <v>0</v>
      </c>
      <c r="F71" s="6">
        <f>SUM(F72:F72)</f>
        <v>41.12</v>
      </c>
      <c r="G71" s="34"/>
      <c r="H71" s="7" t="b">
        <f t="shared" si="1"/>
        <v>1</v>
      </c>
    </row>
    <row r="72" spans="1:8" ht="14.25">
      <c r="A72" s="14"/>
      <c r="B72" s="9" t="s">
        <v>42</v>
      </c>
      <c r="C72" s="19">
        <v>41.12</v>
      </c>
      <c r="D72" s="19"/>
      <c r="E72" s="19"/>
      <c r="F72" s="20">
        <v>41.12</v>
      </c>
      <c r="G72" s="34"/>
      <c r="H72" s="7" t="b">
        <f t="shared" si="1"/>
        <v>1</v>
      </c>
    </row>
    <row r="73" spans="1:8" ht="14.25">
      <c r="A73" s="3">
        <v>8</v>
      </c>
      <c r="B73" s="13" t="s">
        <v>11</v>
      </c>
      <c r="C73" s="5">
        <f>SUM(C74:C79)</f>
        <v>613.414</v>
      </c>
      <c r="D73" s="5">
        <f>SUM(D74:D79)</f>
        <v>472.90999999999997</v>
      </c>
      <c r="E73" s="5">
        <f>SUM(E74:E79)</f>
        <v>0.55</v>
      </c>
      <c r="F73" s="6">
        <f>SUM(F74:F79)</f>
        <v>141.054</v>
      </c>
      <c r="H73" s="7" t="b">
        <f t="shared" si="1"/>
        <v>1</v>
      </c>
    </row>
    <row r="74" spans="1:8" ht="14.25">
      <c r="A74" s="44"/>
      <c r="B74" s="12" t="s">
        <v>33</v>
      </c>
      <c r="C74" s="32">
        <v>21.35</v>
      </c>
      <c r="D74" s="32">
        <v>21.9</v>
      </c>
      <c r="E74" s="32">
        <v>0.55</v>
      </c>
      <c r="F74" s="33"/>
      <c r="H74" s="7" t="b">
        <f t="shared" si="1"/>
        <v>1</v>
      </c>
    </row>
    <row r="75" spans="1:6" ht="14.25">
      <c r="A75" s="44"/>
      <c r="B75" s="12" t="s">
        <v>42</v>
      </c>
      <c r="C75" s="32">
        <v>4.244</v>
      </c>
      <c r="D75" s="32"/>
      <c r="E75" s="32"/>
      <c r="F75" s="33">
        <v>4.244</v>
      </c>
    </row>
    <row r="76" spans="1:8" ht="14.25">
      <c r="A76" s="39"/>
      <c r="B76" s="12" t="s">
        <v>50</v>
      </c>
      <c r="C76" s="40">
        <v>62.105</v>
      </c>
      <c r="D76" s="40">
        <v>6.52</v>
      </c>
      <c r="E76" s="40"/>
      <c r="F76" s="41">
        <v>55.585</v>
      </c>
      <c r="G76" s="34"/>
      <c r="H76" s="7" t="b">
        <f t="shared" si="1"/>
        <v>1</v>
      </c>
    </row>
    <row r="77" spans="1:8" ht="14.25">
      <c r="A77" s="39"/>
      <c r="B77" s="12" t="s">
        <v>60</v>
      </c>
      <c r="C77" s="40">
        <v>217.95</v>
      </c>
      <c r="D77" s="40">
        <v>217.95</v>
      </c>
      <c r="E77" s="40"/>
      <c r="F77" s="41"/>
      <c r="H77" s="7" t="b">
        <f t="shared" si="1"/>
        <v>1</v>
      </c>
    </row>
    <row r="78" spans="1:8" ht="14.25">
      <c r="A78" s="39"/>
      <c r="B78" s="12" t="s">
        <v>55</v>
      </c>
      <c r="C78" s="40">
        <v>145.365</v>
      </c>
      <c r="D78" s="40">
        <v>64.14</v>
      </c>
      <c r="E78" s="40"/>
      <c r="F78" s="41">
        <v>81.225</v>
      </c>
      <c r="H78" s="7" t="b">
        <f t="shared" si="1"/>
        <v>1</v>
      </c>
    </row>
    <row r="79" spans="1:8" ht="14.25">
      <c r="A79" s="14"/>
      <c r="B79" s="43" t="s">
        <v>28</v>
      </c>
      <c r="C79" s="19">
        <v>162.4</v>
      </c>
      <c r="D79" s="19">
        <v>162.4</v>
      </c>
      <c r="E79" s="19"/>
      <c r="F79" s="20"/>
      <c r="H79" s="7" t="b">
        <f t="shared" si="1"/>
        <v>1</v>
      </c>
    </row>
    <row r="80" spans="1:8" ht="14.25">
      <c r="A80" s="44">
        <v>9</v>
      </c>
      <c r="B80" s="1" t="s">
        <v>24</v>
      </c>
      <c r="C80" s="46">
        <f>SUM(C81:C85)</f>
        <v>245.23</v>
      </c>
      <c r="D80" s="46">
        <f>SUM(D81:D85)</f>
        <v>168.2</v>
      </c>
      <c r="E80" s="46">
        <f>SUM(E81:E85)</f>
        <v>0</v>
      </c>
      <c r="F80" s="47">
        <f>SUM(F81:F85)</f>
        <v>77.03</v>
      </c>
      <c r="H80" s="7" t="b">
        <f t="shared" si="1"/>
        <v>1</v>
      </c>
    </row>
    <row r="81" spans="1:6" ht="14.25">
      <c r="A81" s="64"/>
      <c r="B81" s="31" t="s">
        <v>42</v>
      </c>
      <c r="C81" s="32">
        <v>8.27</v>
      </c>
      <c r="D81" s="32"/>
      <c r="E81" s="32"/>
      <c r="F81" s="33">
        <v>8.27</v>
      </c>
    </row>
    <row r="82" spans="1:8" ht="14.25">
      <c r="A82" s="39"/>
      <c r="B82" s="12" t="s">
        <v>50</v>
      </c>
      <c r="C82" s="40">
        <v>42.2</v>
      </c>
      <c r="D82" s="40">
        <v>2</v>
      </c>
      <c r="E82" s="40"/>
      <c r="F82" s="41">
        <v>40.2</v>
      </c>
      <c r="H82" s="7" t="b">
        <f t="shared" si="1"/>
        <v>1</v>
      </c>
    </row>
    <row r="83" spans="1:8" ht="14.25">
      <c r="A83" s="35"/>
      <c r="B83" s="2" t="s">
        <v>60</v>
      </c>
      <c r="C83" s="37">
        <v>116</v>
      </c>
      <c r="D83" s="37">
        <v>116</v>
      </c>
      <c r="E83" s="37"/>
      <c r="F83" s="38"/>
      <c r="H83" s="7" t="b">
        <f t="shared" si="1"/>
        <v>1</v>
      </c>
    </row>
    <row r="84" spans="1:6" ht="14.25">
      <c r="A84" s="35"/>
      <c r="B84" s="2" t="s">
        <v>55</v>
      </c>
      <c r="C84" s="37">
        <v>64.16</v>
      </c>
      <c r="D84" s="37">
        <v>35.6</v>
      </c>
      <c r="E84" s="37"/>
      <c r="F84" s="38">
        <v>28.56</v>
      </c>
    </row>
    <row r="85" spans="1:8" ht="14.25">
      <c r="A85" s="35"/>
      <c r="B85" s="36" t="s">
        <v>28</v>
      </c>
      <c r="C85" s="37">
        <v>14.6</v>
      </c>
      <c r="D85" s="37">
        <v>14.6</v>
      </c>
      <c r="E85" s="37"/>
      <c r="F85" s="38"/>
      <c r="H85" s="7" t="b">
        <f t="shared" si="1"/>
        <v>1</v>
      </c>
    </row>
    <row r="86" spans="1:8" ht="14.25">
      <c r="A86" s="3">
        <v>10</v>
      </c>
      <c r="B86" s="50" t="s">
        <v>15</v>
      </c>
      <c r="C86" s="5">
        <f>SUM(C87:C91)</f>
        <v>182.14600000000002</v>
      </c>
      <c r="D86" s="5">
        <f>SUM(D87:D91)</f>
        <v>62.446</v>
      </c>
      <c r="E86" s="5">
        <f>SUM(E87:E91)</f>
        <v>3.276</v>
      </c>
      <c r="F86" s="6">
        <f>SUM(F87:F91)</f>
        <v>122.976</v>
      </c>
      <c r="H86" s="7" t="b">
        <f t="shared" si="1"/>
        <v>1</v>
      </c>
    </row>
    <row r="87" spans="1:6" ht="14.25">
      <c r="A87" s="64"/>
      <c r="B87" s="65" t="s">
        <v>42</v>
      </c>
      <c r="C87" s="32">
        <v>8.724</v>
      </c>
      <c r="D87" s="32">
        <v>12</v>
      </c>
      <c r="E87" s="32">
        <v>3.276</v>
      </c>
      <c r="F87" s="33"/>
    </row>
    <row r="88" spans="1:8" ht="14.25">
      <c r="A88" s="39"/>
      <c r="B88" s="49" t="s">
        <v>50</v>
      </c>
      <c r="C88" s="40">
        <v>87.39</v>
      </c>
      <c r="D88" s="40">
        <v>18.181</v>
      </c>
      <c r="E88" s="40"/>
      <c r="F88" s="41">
        <v>69.209</v>
      </c>
      <c r="H88" s="7" t="b">
        <f t="shared" si="1"/>
        <v>1</v>
      </c>
    </row>
    <row r="89" spans="1:6" ht="14.25">
      <c r="A89" s="39"/>
      <c r="B89" s="49" t="s">
        <v>60</v>
      </c>
      <c r="C89" s="40">
        <v>16.2</v>
      </c>
      <c r="D89" s="40">
        <v>2.4</v>
      </c>
      <c r="E89" s="40"/>
      <c r="F89" s="41">
        <v>13.8</v>
      </c>
    </row>
    <row r="90" spans="1:8" ht="14.25">
      <c r="A90" s="39"/>
      <c r="B90" s="49" t="s">
        <v>55</v>
      </c>
      <c r="C90" s="40">
        <v>61.332</v>
      </c>
      <c r="D90" s="40">
        <v>21.365</v>
      </c>
      <c r="E90" s="40"/>
      <c r="F90" s="41">
        <v>39.967</v>
      </c>
      <c r="H90" s="7" t="b">
        <f t="shared" si="1"/>
        <v>1</v>
      </c>
    </row>
    <row r="91" spans="1:8" ht="14.25">
      <c r="A91" s="14"/>
      <c r="B91" s="43" t="s">
        <v>28</v>
      </c>
      <c r="C91" s="19">
        <v>8.5</v>
      </c>
      <c r="D91" s="19">
        <v>8.5</v>
      </c>
      <c r="E91" s="19"/>
      <c r="F91" s="20"/>
      <c r="H91" s="7" t="b">
        <f t="shared" si="1"/>
        <v>1</v>
      </c>
    </row>
    <row r="92" spans="1:8" ht="14.25">
      <c r="A92" s="39">
        <v>11</v>
      </c>
      <c r="B92" s="61" t="s">
        <v>14</v>
      </c>
      <c r="C92" s="62">
        <f>SUM(C93:C98)</f>
        <v>1616.723</v>
      </c>
      <c r="D92" s="62">
        <f>SUM(D93:D98)</f>
        <v>1153.309</v>
      </c>
      <c r="E92" s="62">
        <f>SUM(E93:E98)</f>
        <v>0</v>
      </c>
      <c r="F92" s="63">
        <f>SUM(F93:F98)</f>
        <v>463.41399999999993</v>
      </c>
      <c r="H92" s="7" t="b">
        <f t="shared" si="1"/>
        <v>1</v>
      </c>
    </row>
    <row r="93" spans="1:8" ht="14.25">
      <c r="A93" s="39"/>
      <c r="B93" s="12" t="s">
        <v>85</v>
      </c>
      <c r="C93" s="40">
        <f>2.272+70.478</f>
        <v>72.75</v>
      </c>
      <c r="D93" s="40">
        <v>2.272</v>
      </c>
      <c r="E93" s="40"/>
      <c r="F93" s="41">
        <v>70.478</v>
      </c>
      <c r="H93" s="7" t="b">
        <f t="shared" si="1"/>
        <v>1</v>
      </c>
    </row>
    <row r="94" spans="1:8" ht="14.25">
      <c r="A94" s="39"/>
      <c r="B94" s="12" t="s">
        <v>42</v>
      </c>
      <c r="C94" s="40">
        <v>109.726</v>
      </c>
      <c r="D94" s="40">
        <v>24.4</v>
      </c>
      <c r="E94" s="40"/>
      <c r="F94" s="41">
        <v>85.326</v>
      </c>
      <c r="H94" s="7" t="b">
        <f t="shared" si="1"/>
        <v>1</v>
      </c>
    </row>
    <row r="95" spans="1:8" ht="14.25">
      <c r="A95" s="39"/>
      <c r="B95" s="12" t="s">
        <v>50</v>
      </c>
      <c r="C95" s="40">
        <v>431.083</v>
      </c>
      <c r="D95" s="40">
        <v>289.25</v>
      </c>
      <c r="E95" s="40"/>
      <c r="F95" s="41">
        <v>141.833</v>
      </c>
      <c r="H95" s="7" t="b">
        <f t="shared" si="1"/>
        <v>1</v>
      </c>
    </row>
    <row r="96" spans="1:8" ht="14.25">
      <c r="A96" s="39"/>
      <c r="B96" s="12" t="s">
        <v>60</v>
      </c>
      <c r="C96" s="40">
        <v>177.88</v>
      </c>
      <c r="D96" s="40">
        <v>40</v>
      </c>
      <c r="E96" s="40"/>
      <c r="F96" s="41">
        <v>137.88</v>
      </c>
      <c r="G96" s="34"/>
      <c r="H96" s="7" t="b">
        <f t="shared" si="1"/>
        <v>1</v>
      </c>
    </row>
    <row r="97" spans="1:8" ht="14.25">
      <c r="A97" s="39"/>
      <c r="B97" s="12" t="s">
        <v>55</v>
      </c>
      <c r="C97" s="40">
        <v>45.717</v>
      </c>
      <c r="D97" s="40">
        <v>17.82</v>
      </c>
      <c r="E97" s="40"/>
      <c r="F97" s="41">
        <v>27.897</v>
      </c>
      <c r="H97" s="7" t="b">
        <f t="shared" si="1"/>
        <v>1</v>
      </c>
    </row>
    <row r="98" spans="1:8" ht="14.25">
      <c r="A98" s="35"/>
      <c r="B98" s="36" t="s">
        <v>28</v>
      </c>
      <c r="C98" s="37">
        <v>779.567</v>
      </c>
      <c r="D98" s="37">
        <v>779.567</v>
      </c>
      <c r="E98" s="37"/>
      <c r="F98" s="38"/>
      <c r="H98" s="7" t="b">
        <f t="shared" si="1"/>
        <v>1</v>
      </c>
    </row>
    <row r="99" spans="1:8" ht="14.25">
      <c r="A99" s="3">
        <v>12</v>
      </c>
      <c r="B99" s="13" t="s">
        <v>12</v>
      </c>
      <c r="C99" s="5">
        <f>SUM(C100:C105)</f>
        <v>484.341</v>
      </c>
      <c r="D99" s="5">
        <f>SUM(D100:D105)</f>
        <v>283.525</v>
      </c>
      <c r="E99" s="5">
        <f>SUM(E100:E105)</f>
        <v>0</v>
      </c>
      <c r="F99" s="6">
        <f>SUM(F100:F105)</f>
        <v>200.816</v>
      </c>
      <c r="H99" s="7" t="b">
        <f t="shared" si="1"/>
        <v>1</v>
      </c>
    </row>
    <row r="100" spans="1:8" ht="14.25">
      <c r="A100" s="64"/>
      <c r="B100" s="31" t="s">
        <v>33</v>
      </c>
      <c r="C100" s="32">
        <v>3.401</v>
      </c>
      <c r="D100" s="32"/>
      <c r="E100" s="32"/>
      <c r="F100" s="33">
        <v>3.401</v>
      </c>
      <c r="H100" s="7" t="b">
        <f t="shared" si="1"/>
        <v>1</v>
      </c>
    </row>
    <row r="101" spans="1:8" ht="14.25">
      <c r="A101" s="39"/>
      <c r="B101" s="12" t="s">
        <v>42</v>
      </c>
      <c r="C101" s="40">
        <v>37.452</v>
      </c>
      <c r="D101" s="40">
        <v>2.5</v>
      </c>
      <c r="E101" s="40"/>
      <c r="F101" s="41">
        <v>34.952</v>
      </c>
      <c r="H101" s="7" t="b">
        <f t="shared" si="1"/>
        <v>1</v>
      </c>
    </row>
    <row r="102" spans="1:8" ht="14.25">
      <c r="A102" s="39"/>
      <c r="B102" s="12" t="s">
        <v>50</v>
      </c>
      <c r="C102" s="40">
        <v>103.09</v>
      </c>
      <c r="D102" s="40">
        <v>60.85</v>
      </c>
      <c r="E102" s="66"/>
      <c r="F102" s="41">
        <v>42.24</v>
      </c>
      <c r="H102" s="7" t="b">
        <f t="shared" si="1"/>
        <v>1</v>
      </c>
    </row>
    <row r="103" spans="1:8" ht="14.25">
      <c r="A103" s="39"/>
      <c r="B103" s="12" t="s">
        <v>60</v>
      </c>
      <c r="C103" s="40">
        <v>127.84</v>
      </c>
      <c r="D103" s="40">
        <v>13</v>
      </c>
      <c r="E103" s="40"/>
      <c r="F103" s="41">
        <v>114.84</v>
      </c>
      <c r="H103" s="7" t="b">
        <f t="shared" si="1"/>
        <v>1</v>
      </c>
    </row>
    <row r="104" spans="1:8" ht="14.25">
      <c r="A104" s="39"/>
      <c r="B104" s="12" t="s">
        <v>55</v>
      </c>
      <c r="C104" s="40">
        <v>13.933</v>
      </c>
      <c r="D104" s="40">
        <v>8.55</v>
      </c>
      <c r="E104" s="40"/>
      <c r="F104" s="41">
        <v>5.383</v>
      </c>
      <c r="H104" s="7" t="b">
        <f t="shared" si="1"/>
        <v>1</v>
      </c>
    </row>
    <row r="105" spans="1:8" ht="14.25">
      <c r="A105" s="14"/>
      <c r="B105" s="43" t="s">
        <v>28</v>
      </c>
      <c r="C105" s="19">
        <v>198.625</v>
      </c>
      <c r="D105" s="19">
        <v>198.625</v>
      </c>
      <c r="E105" s="19"/>
      <c r="F105" s="20"/>
      <c r="H105" s="7" t="b">
        <f t="shared" si="1"/>
        <v>1</v>
      </c>
    </row>
    <row r="106" spans="1:8" ht="14.25">
      <c r="A106" s="3">
        <v>13</v>
      </c>
      <c r="B106" s="13" t="s">
        <v>23</v>
      </c>
      <c r="C106" s="5">
        <f>SUM(C107:C109)</f>
        <v>2.239</v>
      </c>
      <c r="D106" s="5">
        <f>SUM(D107:D109)</f>
        <v>0</v>
      </c>
      <c r="E106" s="5">
        <f>SUM(E107:E109)</f>
        <v>0</v>
      </c>
      <c r="F106" s="6">
        <f>SUM(F107:F109)</f>
        <v>2.239</v>
      </c>
      <c r="H106" s="7" t="b">
        <f t="shared" si="1"/>
        <v>1</v>
      </c>
    </row>
    <row r="107" spans="1:8" ht="14.25">
      <c r="A107" s="39"/>
      <c r="B107" s="12" t="s">
        <v>42</v>
      </c>
      <c r="C107" s="40">
        <v>0.48</v>
      </c>
      <c r="D107" s="40"/>
      <c r="E107" s="40"/>
      <c r="F107" s="41">
        <v>0.48</v>
      </c>
      <c r="H107" s="7" t="b">
        <f t="shared" si="1"/>
        <v>1</v>
      </c>
    </row>
    <row r="108" spans="1:6" ht="14.25">
      <c r="A108" s="35"/>
      <c r="B108" s="2" t="s">
        <v>50</v>
      </c>
      <c r="C108" s="37">
        <v>0.176</v>
      </c>
      <c r="D108" s="37"/>
      <c r="E108" s="37"/>
      <c r="F108" s="38">
        <v>0.176</v>
      </c>
    </row>
    <row r="109" spans="1:8" ht="14.25">
      <c r="A109" s="14"/>
      <c r="B109" s="48" t="s">
        <v>55</v>
      </c>
      <c r="C109" s="19">
        <v>1.583</v>
      </c>
      <c r="D109" s="19"/>
      <c r="E109" s="19"/>
      <c r="F109" s="20">
        <v>1.583</v>
      </c>
      <c r="H109" s="7" t="b">
        <f t="shared" si="1"/>
        <v>1</v>
      </c>
    </row>
    <row r="110" spans="1:8" ht="14.25">
      <c r="A110" s="44">
        <v>14</v>
      </c>
      <c r="B110" s="1" t="s">
        <v>9</v>
      </c>
      <c r="C110" s="46">
        <f>SUM(C111:C114)</f>
        <v>12.46</v>
      </c>
      <c r="D110" s="46">
        <f>SUM(D111:D114)</f>
        <v>6</v>
      </c>
      <c r="E110" s="46">
        <f>SUM(E111:E114)</f>
        <v>0</v>
      </c>
      <c r="F110" s="47">
        <f>SUM(F111:F114)</f>
        <v>6.46</v>
      </c>
      <c r="H110" s="7" t="b">
        <f t="shared" si="1"/>
        <v>1</v>
      </c>
    </row>
    <row r="111" spans="1:8" ht="14.25">
      <c r="A111" s="39"/>
      <c r="B111" s="12" t="s">
        <v>33</v>
      </c>
      <c r="C111" s="40">
        <v>0.51</v>
      </c>
      <c r="D111" s="40"/>
      <c r="E111" s="40"/>
      <c r="F111" s="41">
        <v>0.51</v>
      </c>
      <c r="H111" s="7" t="b">
        <f t="shared" si="1"/>
        <v>1</v>
      </c>
    </row>
    <row r="112" spans="1:9" ht="14.25">
      <c r="A112" s="39"/>
      <c r="B112" s="12" t="s">
        <v>60</v>
      </c>
      <c r="C112" s="40">
        <v>9</v>
      </c>
      <c r="D112" s="40">
        <v>4</v>
      </c>
      <c r="E112" s="40"/>
      <c r="F112" s="41">
        <v>5</v>
      </c>
      <c r="H112" s="7" t="b">
        <f t="shared" si="1"/>
        <v>1</v>
      </c>
      <c r="I112" s="34"/>
    </row>
    <row r="113" spans="1:9" ht="14.25">
      <c r="A113" s="39"/>
      <c r="B113" s="12" t="s">
        <v>55</v>
      </c>
      <c r="C113" s="40">
        <v>2.07</v>
      </c>
      <c r="D113" s="40">
        <v>2</v>
      </c>
      <c r="E113" s="40"/>
      <c r="F113" s="41">
        <v>0.07</v>
      </c>
      <c r="I113" s="34"/>
    </row>
    <row r="114" spans="1:8" ht="14.25">
      <c r="A114" s="39"/>
      <c r="B114" s="12" t="s">
        <v>28</v>
      </c>
      <c r="C114" s="40">
        <v>0.88</v>
      </c>
      <c r="D114" s="40"/>
      <c r="E114" s="40"/>
      <c r="F114" s="41">
        <v>0.88</v>
      </c>
      <c r="H114" s="7" t="b">
        <f t="shared" si="1"/>
        <v>1</v>
      </c>
    </row>
    <row r="115" spans="1:8" ht="14.25">
      <c r="A115" s="3">
        <v>15</v>
      </c>
      <c r="B115" s="13" t="s">
        <v>22</v>
      </c>
      <c r="C115" s="5">
        <f>SUM(C116:C116)</f>
        <v>3.795</v>
      </c>
      <c r="D115" s="5">
        <f>SUM(D116:D116)</f>
        <v>2.1</v>
      </c>
      <c r="E115" s="5">
        <f>SUM(E116:E116)</f>
        <v>0</v>
      </c>
      <c r="F115" s="6">
        <f>SUM(F116:F116)</f>
        <v>1.695</v>
      </c>
      <c r="H115" s="7" t="b">
        <f t="shared" si="1"/>
        <v>1</v>
      </c>
    </row>
    <row r="116" spans="1:8" ht="14.25">
      <c r="A116" s="39"/>
      <c r="B116" s="12" t="s">
        <v>55</v>
      </c>
      <c r="C116" s="40">
        <v>3.795</v>
      </c>
      <c r="D116" s="40">
        <v>2.1</v>
      </c>
      <c r="E116" s="40"/>
      <c r="F116" s="41">
        <v>1.695</v>
      </c>
      <c r="H116" s="7" t="b">
        <f t="shared" si="1"/>
        <v>1</v>
      </c>
    </row>
    <row r="117" spans="1:8" ht="14.25">
      <c r="A117" s="3">
        <v>16</v>
      </c>
      <c r="B117" s="13" t="s">
        <v>70</v>
      </c>
      <c r="C117" s="5">
        <f>SUM(C118:C119)</f>
        <v>2.779</v>
      </c>
      <c r="D117" s="5">
        <f>SUM(D118:D119)</f>
        <v>2</v>
      </c>
      <c r="E117" s="5">
        <f>SUM(E118:E119)</f>
        <v>0</v>
      </c>
      <c r="F117" s="6">
        <f>SUM(F118:F119)</f>
        <v>0.779</v>
      </c>
      <c r="H117" s="7" t="b">
        <f aca="true" t="shared" si="2" ref="H117:H163">IF((C117+E117)=(D117+F117),TRUE,FALSE)</f>
        <v>1</v>
      </c>
    </row>
    <row r="118" spans="1:6" ht="14.25">
      <c r="A118" s="64"/>
      <c r="B118" s="31" t="s">
        <v>50</v>
      </c>
      <c r="C118" s="32">
        <v>0.154</v>
      </c>
      <c r="D118" s="32"/>
      <c r="E118" s="32"/>
      <c r="F118" s="33">
        <v>0.154</v>
      </c>
    </row>
    <row r="119" spans="1:8" ht="14.25">
      <c r="A119" s="14"/>
      <c r="B119" s="48" t="s">
        <v>55</v>
      </c>
      <c r="C119" s="19">
        <v>2.625</v>
      </c>
      <c r="D119" s="19">
        <v>2</v>
      </c>
      <c r="E119" s="19"/>
      <c r="F119" s="20">
        <v>0.625</v>
      </c>
      <c r="H119" s="7" t="b">
        <f t="shared" si="2"/>
        <v>1</v>
      </c>
    </row>
    <row r="120" spans="1:8" ht="14.25">
      <c r="A120" s="44">
        <v>17</v>
      </c>
      <c r="B120" s="71" t="s">
        <v>87</v>
      </c>
      <c r="C120" s="46">
        <f>C121</f>
        <v>4.3</v>
      </c>
      <c r="D120" s="46">
        <f>D121</f>
        <v>10.7</v>
      </c>
      <c r="E120" s="46">
        <f>E121</f>
        <v>6.4</v>
      </c>
      <c r="F120" s="47">
        <f>F121</f>
        <v>0</v>
      </c>
      <c r="H120" s="7" t="b">
        <f t="shared" si="2"/>
        <v>1</v>
      </c>
    </row>
    <row r="121" spans="1:8" ht="14.25">
      <c r="A121" s="35"/>
      <c r="B121" s="36" t="s">
        <v>60</v>
      </c>
      <c r="C121" s="37">
        <v>4.3</v>
      </c>
      <c r="D121" s="37">
        <v>10.7</v>
      </c>
      <c r="E121" s="37">
        <v>6.4</v>
      </c>
      <c r="F121" s="38"/>
      <c r="H121" s="7" t="b">
        <f t="shared" si="2"/>
        <v>1</v>
      </c>
    </row>
    <row r="122" spans="1:8" ht="14.25">
      <c r="A122" s="3">
        <v>18</v>
      </c>
      <c r="B122" s="13" t="s">
        <v>38</v>
      </c>
      <c r="C122" s="5">
        <f>SUM(C123:C127)</f>
        <v>51.522</v>
      </c>
      <c r="D122" s="5">
        <f>SUM(D123:D127)</f>
        <v>77.088</v>
      </c>
      <c r="E122" s="5">
        <f>SUM(E123:E127)</f>
        <v>25.566000000000003</v>
      </c>
      <c r="F122" s="6">
        <f>SUM(F123:F127)</f>
        <v>0</v>
      </c>
      <c r="H122" s="7" t="b">
        <f t="shared" si="2"/>
        <v>1</v>
      </c>
    </row>
    <row r="123" spans="1:8" ht="14.25">
      <c r="A123" s="39"/>
      <c r="B123" s="12" t="s">
        <v>33</v>
      </c>
      <c r="C123" s="40">
        <v>0.153</v>
      </c>
      <c r="D123" s="40">
        <v>3.753</v>
      </c>
      <c r="E123" s="40">
        <v>3.6</v>
      </c>
      <c r="F123" s="41"/>
      <c r="H123" s="7" t="b">
        <f t="shared" si="2"/>
        <v>1</v>
      </c>
    </row>
    <row r="124" spans="1:8" ht="14.25">
      <c r="A124" s="39"/>
      <c r="B124" s="12" t="s">
        <v>42</v>
      </c>
      <c r="C124" s="40">
        <v>1.648</v>
      </c>
      <c r="D124" s="40">
        <v>14.18</v>
      </c>
      <c r="E124" s="40">
        <v>12.532</v>
      </c>
      <c r="F124" s="41"/>
      <c r="H124" s="7" t="b">
        <f t="shared" si="2"/>
        <v>1</v>
      </c>
    </row>
    <row r="125" spans="1:8" ht="14.25">
      <c r="A125" s="39"/>
      <c r="B125" s="12" t="s">
        <v>50</v>
      </c>
      <c r="C125" s="40">
        <v>7.241</v>
      </c>
      <c r="D125" s="40">
        <v>14.145</v>
      </c>
      <c r="E125" s="40">
        <v>6.904</v>
      </c>
      <c r="F125" s="41"/>
      <c r="G125" s="34"/>
      <c r="H125" s="7" t="b">
        <f t="shared" si="2"/>
        <v>1</v>
      </c>
    </row>
    <row r="126" spans="1:8" ht="14.25">
      <c r="A126" s="39"/>
      <c r="B126" s="12" t="s">
        <v>55</v>
      </c>
      <c r="C126" s="40">
        <v>6.01</v>
      </c>
      <c r="D126" s="40">
        <v>6.01</v>
      </c>
      <c r="E126" s="40"/>
      <c r="F126" s="41"/>
      <c r="H126" s="7" t="b">
        <f t="shared" si="2"/>
        <v>1</v>
      </c>
    </row>
    <row r="127" spans="1:8" ht="14.25">
      <c r="A127" s="14"/>
      <c r="B127" s="43" t="s">
        <v>83</v>
      </c>
      <c r="C127" s="19">
        <v>36.47</v>
      </c>
      <c r="D127" s="19">
        <v>39</v>
      </c>
      <c r="E127" s="19">
        <v>2.53</v>
      </c>
      <c r="F127" s="20"/>
      <c r="H127" s="7" t="b">
        <f t="shared" si="2"/>
        <v>1</v>
      </c>
    </row>
    <row r="128" spans="1:8" ht="14.25">
      <c r="A128" s="44">
        <v>19</v>
      </c>
      <c r="B128" s="1" t="s">
        <v>16</v>
      </c>
      <c r="C128" s="46">
        <f>SUM(C129:C129)</f>
        <v>0.18</v>
      </c>
      <c r="D128" s="46">
        <f>SUM(D129:D129)</f>
        <v>0.18</v>
      </c>
      <c r="E128" s="46">
        <f>SUM(E129:E129)</f>
        <v>0</v>
      </c>
      <c r="F128" s="47">
        <f>SUM(F129:F129)</f>
        <v>0</v>
      </c>
      <c r="H128" s="7" t="b">
        <f t="shared" si="2"/>
        <v>1</v>
      </c>
    </row>
    <row r="129" spans="1:8" ht="14.25">
      <c r="A129" s="39"/>
      <c r="B129" s="12" t="s">
        <v>60</v>
      </c>
      <c r="C129" s="40">
        <v>0.18</v>
      </c>
      <c r="D129" s="40">
        <v>0.18</v>
      </c>
      <c r="E129" s="40"/>
      <c r="F129" s="41"/>
      <c r="H129" s="7" t="b">
        <f t="shared" si="2"/>
        <v>1</v>
      </c>
    </row>
    <row r="130" spans="1:8" ht="14.25">
      <c r="A130" s="3">
        <v>20</v>
      </c>
      <c r="B130" s="50" t="s">
        <v>104</v>
      </c>
      <c r="C130" s="5">
        <f>SUM(C131)</f>
        <v>7.04</v>
      </c>
      <c r="D130" s="5">
        <f>SUM(D131)</f>
        <v>0</v>
      </c>
      <c r="E130" s="5">
        <f>SUM(E131)</f>
        <v>0</v>
      </c>
      <c r="F130" s="6">
        <f>SUM(F131)</f>
        <v>7.04</v>
      </c>
      <c r="H130" s="7" t="b">
        <f t="shared" si="2"/>
        <v>1</v>
      </c>
    </row>
    <row r="131" spans="1:8" ht="14.25">
      <c r="A131" s="14"/>
      <c r="B131" s="43" t="s">
        <v>60</v>
      </c>
      <c r="C131" s="19">
        <v>7.04</v>
      </c>
      <c r="D131" s="19"/>
      <c r="E131" s="19"/>
      <c r="F131" s="20">
        <v>7.04</v>
      </c>
      <c r="H131" s="7" t="b">
        <f t="shared" si="2"/>
        <v>1</v>
      </c>
    </row>
    <row r="132" spans="1:8" ht="14.25">
      <c r="A132" s="44">
        <v>21</v>
      </c>
      <c r="B132" s="45" t="s">
        <v>49</v>
      </c>
      <c r="C132" s="46">
        <f>SUM(C133:C133)</f>
        <v>0.97</v>
      </c>
      <c r="D132" s="46">
        <f>SUM(D133:D133)</f>
        <v>0</v>
      </c>
      <c r="E132" s="46">
        <f>SUM(E133:E133)</f>
        <v>0</v>
      </c>
      <c r="F132" s="47">
        <f>SUM(F133:F133)</f>
        <v>0.97</v>
      </c>
      <c r="H132" s="7" t="b">
        <f t="shared" si="2"/>
        <v>1</v>
      </c>
    </row>
    <row r="133" spans="1:8" ht="14.25">
      <c r="A133" s="16"/>
      <c r="B133" s="51" t="s">
        <v>42</v>
      </c>
      <c r="C133" s="72">
        <v>0.97</v>
      </c>
      <c r="D133" s="72"/>
      <c r="E133" s="72"/>
      <c r="F133" s="73">
        <v>0.97</v>
      </c>
      <c r="H133" s="7" t="b">
        <f t="shared" si="2"/>
        <v>1</v>
      </c>
    </row>
    <row r="134" spans="1:8" ht="14.25">
      <c r="A134" s="3">
        <v>22</v>
      </c>
      <c r="B134" s="50" t="s">
        <v>86</v>
      </c>
      <c r="C134" s="5">
        <f>C135</f>
        <v>1.5</v>
      </c>
      <c r="D134" s="5">
        <f>D135</f>
        <v>0</v>
      </c>
      <c r="E134" s="5">
        <f>E135</f>
        <v>0</v>
      </c>
      <c r="F134" s="6">
        <f>F135</f>
        <v>1.5</v>
      </c>
      <c r="H134" s="7" t="b">
        <f t="shared" si="2"/>
        <v>1</v>
      </c>
    </row>
    <row r="135" spans="1:8" ht="14.25">
      <c r="A135" s="14"/>
      <c r="B135" s="43" t="s">
        <v>42</v>
      </c>
      <c r="C135" s="19">
        <v>1.5</v>
      </c>
      <c r="D135" s="19"/>
      <c r="E135" s="19"/>
      <c r="F135" s="20">
        <v>1.5</v>
      </c>
      <c r="H135" s="7" t="b">
        <f t="shared" si="2"/>
        <v>1</v>
      </c>
    </row>
    <row r="136" spans="1:8" ht="14.25">
      <c r="A136" s="3">
        <v>23</v>
      </c>
      <c r="B136" s="50" t="s">
        <v>39</v>
      </c>
      <c r="C136" s="5">
        <f>SUM(C137:C138)</f>
        <v>9.758</v>
      </c>
      <c r="D136" s="5">
        <f>SUM(D137:D138)</f>
        <v>1.11</v>
      </c>
      <c r="E136" s="5">
        <f>SUM(E137:E138)</f>
        <v>0</v>
      </c>
      <c r="F136" s="6">
        <f>SUM(F137:F138)</f>
        <v>8.648</v>
      </c>
      <c r="H136" s="7" t="b">
        <f t="shared" si="2"/>
        <v>1</v>
      </c>
    </row>
    <row r="137" spans="1:8" ht="14.25">
      <c r="A137" s="39"/>
      <c r="B137" s="49" t="s">
        <v>60</v>
      </c>
      <c r="C137" s="40">
        <v>0.11</v>
      </c>
      <c r="D137" s="40">
        <v>0.11</v>
      </c>
      <c r="E137" s="40"/>
      <c r="F137" s="41"/>
      <c r="H137" s="7" t="b">
        <f t="shared" si="2"/>
        <v>1</v>
      </c>
    </row>
    <row r="138" spans="1:8" ht="14.25">
      <c r="A138" s="14"/>
      <c r="B138" s="43" t="s">
        <v>55</v>
      </c>
      <c r="C138" s="19">
        <v>9.648</v>
      </c>
      <c r="D138" s="19">
        <v>1</v>
      </c>
      <c r="E138" s="19"/>
      <c r="F138" s="20">
        <v>8.648</v>
      </c>
      <c r="H138" s="7" t="b">
        <f t="shared" si="2"/>
        <v>1</v>
      </c>
    </row>
    <row r="139" spans="1:8" ht="14.25">
      <c r="A139" s="3">
        <v>24</v>
      </c>
      <c r="B139" s="50" t="s">
        <v>56</v>
      </c>
      <c r="C139" s="5">
        <f>SUM(C140:C140)</f>
        <v>19.028</v>
      </c>
      <c r="D139" s="5">
        <f>SUM(D140:D140)</f>
        <v>1</v>
      </c>
      <c r="E139" s="5">
        <f>SUM(E140:E140)</f>
        <v>0</v>
      </c>
      <c r="F139" s="6">
        <f>SUM(F140:F140)</f>
        <v>18.028</v>
      </c>
      <c r="H139" s="7" t="b">
        <f t="shared" si="2"/>
        <v>1</v>
      </c>
    </row>
    <row r="140" spans="1:8" ht="14.25">
      <c r="A140" s="14"/>
      <c r="B140" s="43" t="s">
        <v>55</v>
      </c>
      <c r="C140" s="19">
        <v>19.028</v>
      </c>
      <c r="D140" s="19">
        <v>1</v>
      </c>
      <c r="E140" s="19"/>
      <c r="F140" s="20">
        <v>18.028</v>
      </c>
      <c r="H140" s="7" t="b">
        <f t="shared" si="2"/>
        <v>1</v>
      </c>
    </row>
    <row r="141" spans="1:8" ht="14.25">
      <c r="A141" s="3">
        <v>25</v>
      </c>
      <c r="B141" s="50" t="s">
        <v>52</v>
      </c>
      <c r="C141" s="5">
        <f>SUM(C142:C142)</f>
        <v>2.2</v>
      </c>
      <c r="D141" s="5">
        <f>SUM(D142:D142)</f>
        <v>0</v>
      </c>
      <c r="E141" s="5">
        <f>SUM(E142:E142)</f>
        <v>0</v>
      </c>
      <c r="F141" s="6">
        <f>SUM(F142:F142)</f>
        <v>2.2</v>
      </c>
      <c r="H141" s="7" t="b">
        <f t="shared" si="2"/>
        <v>1</v>
      </c>
    </row>
    <row r="142" spans="1:8" ht="14.25">
      <c r="A142" s="10"/>
      <c r="B142" s="36" t="s">
        <v>55</v>
      </c>
      <c r="C142" s="37">
        <v>2.2</v>
      </c>
      <c r="D142" s="37"/>
      <c r="E142" s="37"/>
      <c r="F142" s="38">
        <v>2.2</v>
      </c>
      <c r="H142" s="7" t="b">
        <f t="shared" si="2"/>
        <v>1</v>
      </c>
    </row>
    <row r="143" spans="1:8" ht="17.25" customHeight="1">
      <c r="A143" s="3">
        <v>26</v>
      </c>
      <c r="B143" s="13" t="s">
        <v>73</v>
      </c>
      <c r="C143" s="5">
        <f>SUM(C144:C145)</f>
        <v>2.83</v>
      </c>
      <c r="D143" s="5">
        <f>SUM(D144:D145)</f>
        <v>1.19</v>
      </c>
      <c r="E143" s="5">
        <f>SUM(E144:E145)</f>
        <v>0</v>
      </c>
      <c r="F143" s="6">
        <f>SUM(F144:F145)</f>
        <v>1.64</v>
      </c>
      <c r="H143" s="7" t="b">
        <f t="shared" si="2"/>
        <v>1</v>
      </c>
    </row>
    <row r="144" spans="1:8" ht="14.25">
      <c r="A144" s="35"/>
      <c r="B144" s="2" t="s">
        <v>60</v>
      </c>
      <c r="C144" s="37">
        <v>0.19</v>
      </c>
      <c r="D144" s="37">
        <v>0.19</v>
      </c>
      <c r="E144" s="37"/>
      <c r="F144" s="38"/>
      <c r="H144" s="7" t="b">
        <f t="shared" si="2"/>
        <v>1</v>
      </c>
    </row>
    <row r="145" spans="1:8" ht="14.25">
      <c r="A145" s="14"/>
      <c r="B145" s="43" t="s">
        <v>55</v>
      </c>
      <c r="C145" s="19">
        <v>2.64</v>
      </c>
      <c r="D145" s="19">
        <v>1</v>
      </c>
      <c r="E145" s="19"/>
      <c r="F145" s="20">
        <v>1.64</v>
      </c>
      <c r="H145" s="7" t="b">
        <f t="shared" si="2"/>
        <v>1</v>
      </c>
    </row>
    <row r="146" spans="1:8" ht="14.25">
      <c r="A146" s="3">
        <v>27</v>
      </c>
      <c r="B146" s="13" t="s">
        <v>10</v>
      </c>
      <c r="C146" s="5">
        <f>SUM(C147:C152)</f>
        <v>202.05700000000002</v>
      </c>
      <c r="D146" s="5">
        <f>SUM(D147:D152)</f>
        <v>37.092999999999996</v>
      </c>
      <c r="E146" s="5">
        <f>SUM(E147:E152)</f>
        <v>0</v>
      </c>
      <c r="F146" s="6">
        <f>SUM(F147:F152)</f>
        <v>164.964</v>
      </c>
      <c r="H146" s="7" t="b">
        <f t="shared" si="2"/>
        <v>1</v>
      </c>
    </row>
    <row r="147" spans="1:8" ht="14.25">
      <c r="A147" s="39"/>
      <c r="B147" s="12" t="s">
        <v>33</v>
      </c>
      <c r="C147" s="40">
        <v>15.851</v>
      </c>
      <c r="D147" s="40"/>
      <c r="E147" s="40"/>
      <c r="F147" s="41">
        <v>15.851</v>
      </c>
      <c r="H147" s="7" t="b">
        <f t="shared" si="2"/>
        <v>1</v>
      </c>
    </row>
    <row r="148" spans="1:8" ht="14.25">
      <c r="A148" s="39"/>
      <c r="B148" s="12" t="s">
        <v>42</v>
      </c>
      <c r="C148" s="40">
        <f>12.28+3.22</f>
        <v>15.5</v>
      </c>
      <c r="D148" s="40"/>
      <c r="E148" s="40"/>
      <c r="F148" s="41">
        <f>12.28+3.22</f>
        <v>15.5</v>
      </c>
      <c r="H148" s="7" t="b">
        <f t="shared" si="2"/>
        <v>1</v>
      </c>
    </row>
    <row r="149" spans="1:8" ht="14.25">
      <c r="A149" s="39"/>
      <c r="B149" s="12" t="s">
        <v>50</v>
      </c>
      <c r="C149" s="40">
        <v>31.249</v>
      </c>
      <c r="D149" s="40">
        <v>23.4</v>
      </c>
      <c r="E149" s="40"/>
      <c r="F149" s="41">
        <v>7.849</v>
      </c>
      <c r="H149" s="7" t="b">
        <f t="shared" si="2"/>
        <v>1</v>
      </c>
    </row>
    <row r="150" spans="1:8" ht="14.25">
      <c r="A150" s="39"/>
      <c r="B150" s="12" t="s">
        <v>60</v>
      </c>
      <c r="C150" s="40">
        <v>131.357</v>
      </c>
      <c r="D150" s="40">
        <v>7.393</v>
      </c>
      <c r="E150" s="40"/>
      <c r="F150" s="41">
        <v>123.964</v>
      </c>
      <c r="H150" s="7" t="b">
        <f t="shared" si="2"/>
        <v>1</v>
      </c>
    </row>
    <row r="151" spans="1:8" ht="14.25">
      <c r="A151" s="35"/>
      <c r="B151" s="2" t="s">
        <v>55</v>
      </c>
      <c r="C151" s="37">
        <v>1.8</v>
      </c>
      <c r="D151" s="37"/>
      <c r="E151" s="37"/>
      <c r="F151" s="38">
        <v>1.8</v>
      </c>
      <c r="H151" s="7" t="b">
        <f t="shared" si="2"/>
        <v>1</v>
      </c>
    </row>
    <row r="152" spans="1:8" ht="14.25">
      <c r="A152" s="14"/>
      <c r="B152" s="43" t="s">
        <v>28</v>
      </c>
      <c r="C152" s="19">
        <v>6.3</v>
      </c>
      <c r="D152" s="19">
        <v>6.3</v>
      </c>
      <c r="E152" s="19"/>
      <c r="F152" s="20"/>
      <c r="H152" s="7" t="b">
        <f t="shared" si="2"/>
        <v>1</v>
      </c>
    </row>
    <row r="153" spans="1:8" ht="14.25">
      <c r="A153" s="3">
        <v>28</v>
      </c>
      <c r="B153" s="50" t="s">
        <v>53</v>
      </c>
      <c r="C153" s="5">
        <f>SUM(C154:C157)</f>
        <v>30.45</v>
      </c>
      <c r="D153" s="5">
        <f>SUM(D154:D157)</f>
        <v>20.113</v>
      </c>
      <c r="E153" s="5">
        <f>SUM(E154:E157)</f>
        <v>13.553</v>
      </c>
      <c r="F153" s="6">
        <f>SUM(F154:F157)</f>
        <v>23.89</v>
      </c>
      <c r="H153" s="7" t="b">
        <f t="shared" si="2"/>
        <v>1</v>
      </c>
    </row>
    <row r="154" spans="1:8" ht="14.25">
      <c r="A154" s="64"/>
      <c r="B154" s="65" t="s">
        <v>33</v>
      </c>
      <c r="C154" s="32">
        <v>2.64</v>
      </c>
      <c r="D154" s="32"/>
      <c r="E154" s="32"/>
      <c r="F154" s="33">
        <v>2.64</v>
      </c>
      <c r="H154" s="7" t="b">
        <f t="shared" si="2"/>
        <v>1</v>
      </c>
    </row>
    <row r="155" spans="1:16" ht="14.25">
      <c r="A155" s="17"/>
      <c r="B155" s="78" t="s">
        <v>42</v>
      </c>
      <c r="C155" s="32">
        <v>13.7</v>
      </c>
      <c r="D155" s="32"/>
      <c r="E155" s="32"/>
      <c r="F155" s="41">
        <v>13.7</v>
      </c>
      <c r="H155" s="7" t="b">
        <f t="shared" si="2"/>
        <v>1</v>
      </c>
      <c r="J155" s="34"/>
      <c r="K155" s="34"/>
      <c r="L155" s="34"/>
      <c r="M155" s="34"/>
      <c r="N155" s="34"/>
      <c r="O155" s="34"/>
      <c r="P155" s="34"/>
    </row>
    <row r="156" spans="1:8" ht="14.25">
      <c r="A156" s="16"/>
      <c r="B156" s="51" t="s">
        <v>50</v>
      </c>
      <c r="C156" s="32"/>
      <c r="D156" s="32">
        <v>13.553</v>
      </c>
      <c r="E156" s="32">
        <v>13.553</v>
      </c>
      <c r="F156" s="33"/>
      <c r="H156" s="7" t="b">
        <f t="shared" si="2"/>
        <v>1</v>
      </c>
    </row>
    <row r="157" spans="1:8" ht="14.25">
      <c r="A157" s="14"/>
      <c r="B157" s="43" t="s">
        <v>60</v>
      </c>
      <c r="C157" s="19">
        <v>14.11</v>
      </c>
      <c r="D157" s="19">
        <v>6.56</v>
      </c>
      <c r="E157" s="19"/>
      <c r="F157" s="20">
        <v>7.55</v>
      </c>
      <c r="G157" s="34"/>
      <c r="H157" s="7" t="b">
        <f t="shared" si="2"/>
        <v>1</v>
      </c>
    </row>
    <row r="158" spans="1:8" ht="14.25">
      <c r="A158" s="44">
        <v>29</v>
      </c>
      <c r="B158" s="1" t="s">
        <v>40</v>
      </c>
      <c r="C158" s="46">
        <f>SUM(C159:C160)</f>
        <v>139.626</v>
      </c>
      <c r="D158" s="46">
        <f>SUM(D159:D160)</f>
        <v>134.4</v>
      </c>
      <c r="E158" s="46">
        <f>SUM(E159:E160)</f>
        <v>0</v>
      </c>
      <c r="F158" s="47">
        <f>SUM(F159:F160)</f>
        <v>5.226</v>
      </c>
      <c r="H158" s="7" t="b">
        <f t="shared" si="2"/>
        <v>1</v>
      </c>
    </row>
    <row r="159" spans="1:17" ht="14.25">
      <c r="A159" s="35"/>
      <c r="B159" s="36" t="s">
        <v>50</v>
      </c>
      <c r="C159" s="37">
        <v>134.226</v>
      </c>
      <c r="D159" s="37">
        <v>130.5</v>
      </c>
      <c r="E159" s="37"/>
      <c r="F159" s="38">
        <v>3.726</v>
      </c>
      <c r="H159" s="7" t="b">
        <f t="shared" si="2"/>
        <v>1</v>
      </c>
      <c r="J159" s="34"/>
      <c r="K159" s="34"/>
      <c r="L159" s="34"/>
      <c r="M159" s="34"/>
      <c r="N159" s="34"/>
      <c r="O159" s="34"/>
      <c r="P159" s="34"/>
      <c r="Q159" s="34"/>
    </row>
    <row r="160" spans="1:17" ht="14.25">
      <c r="A160" s="14"/>
      <c r="B160" s="43" t="s">
        <v>55</v>
      </c>
      <c r="C160" s="19">
        <v>5.4</v>
      </c>
      <c r="D160" s="19">
        <v>3.9</v>
      </c>
      <c r="E160" s="19"/>
      <c r="F160" s="20">
        <v>1.5</v>
      </c>
      <c r="H160" s="7" t="b">
        <f t="shared" si="2"/>
        <v>1</v>
      </c>
      <c r="J160" s="34"/>
      <c r="K160" s="34"/>
      <c r="L160" s="34"/>
      <c r="M160" s="34"/>
      <c r="N160" s="34"/>
      <c r="O160" s="34"/>
      <c r="P160" s="34"/>
      <c r="Q160" s="34"/>
    </row>
    <row r="161" spans="1:8" ht="14.25">
      <c r="A161" s="79"/>
      <c r="B161" s="80" t="s">
        <v>43</v>
      </c>
      <c r="C161" s="81">
        <f>C162+C164+C166+C168+C170+C173</f>
        <v>171.957</v>
      </c>
      <c r="D161" s="81">
        <f>D162+D164+D166+D168+D170+D173</f>
        <v>0</v>
      </c>
      <c r="E161" s="81">
        <f>E162+E164+E166+E168+E170+E173</f>
        <v>0</v>
      </c>
      <c r="F161" s="82">
        <f>F162+F164+F166+F168+F170+F173</f>
        <v>171.957</v>
      </c>
      <c r="H161" s="7" t="b">
        <f t="shared" si="2"/>
        <v>1</v>
      </c>
    </row>
    <row r="162" spans="1:8" ht="14.25">
      <c r="A162" s="83">
        <v>1</v>
      </c>
      <c r="B162" s="84" t="s">
        <v>71</v>
      </c>
      <c r="C162" s="5">
        <f>C163</f>
        <v>139.31</v>
      </c>
      <c r="D162" s="5">
        <f>D163</f>
        <v>0</v>
      </c>
      <c r="E162" s="5">
        <f>E163</f>
        <v>0</v>
      </c>
      <c r="F162" s="6">
        <f>F163</f>
        <v>139.31</v>
      </c>
      <c r="H162" s="7" t="b">
        <f t="shared" si="2"/>
        <v>1</v>
      </c>
    </row>
    <row r="163" spans="1:8" ht="14.25">
      <c r="A163" s="87"/>
      <c r="B163" s="88" t="s">
        <v>55</v>
      </c>
      <c r="C163" s="19">
        <v>139.31</v>
      </c>
      <c r="D163" s="19"/>
      <c r="E163" s="19"/>
      <c r="F163" s="20">
        <v>139.31</v>
      </c>
      <c r="H163" s="7" t="b">
        <f t="shared" si="2"/>
        <v>1</v>
      </c>
    </row>
    <row r="164" spans="1:8" ht="14.25">
      <c r="A164" s="83">
        <v>2</v>
      </c>
      <c r="B164" s="84" t="s">
        <v>75</v>
      </c>
      <c r="C164" s="5">
        <f>C165</f>
        <v>0.946</v>
      </c>
      <c r="D164" s="5">
        <f>D165</f>
        <v>0</v>
      </c>
      <c r="E164" s="5">
        <f>E165</f>
        <v>0</v>
      </c>
      <c r="F164" s="6">
        <f>F165</f>
        <v>0.946</v>
      </c>
      <c r="H164" s="7" t="b">
        <f aca="true" t="shared" si="3" ref="H164:H216">IF((C164+E164)=(D164+F164),TRUE,FALSE)</f>
        <v>1</v>
      </c>
    </row>
    <row r="165" spans="1:8" ht="14.25">
      <c r="A165" s="87"/>
      <c r="B165" s="88" t="s">
        <v>55</v>
      </c>
      <c r="C165" s="19">
        <v>0.946</v>
      </c>
      <c r="D165" s="19"/>
      <c r="E165" s="19"/>
      <c r="F165" s="20">
        <v>0.946</v>
      </c>
      <c r="H165" s="7" t="b">
        <f t="shared" si="3"/>
        <v>1</v>
      </c>
    </row>
    <row r="166" spans="1:8" ht="14.25">
      <c r="A166" s="3">
        <v>3</v>
      </c>
      <c r="B166" s="50" t="s">
        <v>57</v>
      </c>
      <c r="C166" s="5">
        <f>SUM(C167:C167)</f>
        <v>0.98</v>
      </c>
      <c r="D166" s="5">
        <f>SUM(D167:D167)</f>
        <v>0</v>
      </c>
      <c r="E166" s="5">
        <f>SUM(E167:E167)</f>
        <v>0</v>
      </c>
      <c r="F166" s="6">
        <f>SUM(F167:F167)</f>
        <v>0.98</v>
      </c>
      <c r="H166" s="7" t="b">
        <f t="shared" si="3"/>
        <v>1</v>
      </c>
    </row>
    <row r="167" spans="1:8" ht="14.25">
      <c r="A167" s="8"/>
      <c r="B167" s="43" t="s">
        <v>42</v>
      </c>
      <c r="C167" s="19">
        <v>0.98</v>
      </c>
      <c r="D167" s="19"/>
      <c r="E167" s="19"/>
      <c r="F167" s="20">
        <v>0.98</v>
      </c>
      <c r="H167" s="7" t="b">
        <f t="shared" si="3"/>
        <v>1</v>
      </c>
    </row>
    <row r="168" spans="1:8" ht="14.25">
      <c r="A168" s="44">
        <v>4</v>
      </c>
      <c r="B168" s="45" t="s">
        <v>58</v>
      </c>
      <c r="C168" s="46">
        <f>SUM(C169:C169)</f>
        <v>4.842</v>
      </c>
      <c r="D168" s="46">
        <f>SUM(D169:D169)</f>
        <v>0</v>
      </c>
      <c r="E168" s="46">
        <f>SUM(E169:E169)</f>
        <v>0</v>
      </c>
      <c r="F168" s="47">
        <f>SUM(F169:F169)</f>
        <v>4.842</v>
      </c>
      <c r="H168" s="7" t="b">
        <f t="shared" si="3"/>
        <v>1</v>
      </c>
    </row>
    <row r="169" spans="1:6" ht="14.25">
      <c r="A169" s="8"/>
      <c r="B169" s="43" t="s">
        <v>55</v>
      </c>
      <c r="C169" s="19">
        <v>4.842</v>
      </c>
      <c r="D169" s="19"/>
      <c r="E169" s="19"/>
      <c r="F169" s="20">
        <v>4.842</v>
      </c>
    </row>
    <row r="170" spans="1:8" ht="14.25">
      <c r="A170" s="44">
        <v>5</v>
      </c>
      <c r="B170" s="45" t="s">
        <v>54</v>
      </c>
      <c r="C170" s="46">
        <f>SUM(C171:C172)</f>
        <v>1.054</v>
      </c>
      <c r="D170" s="46">
        <f>SUM(D171:D172)</f>
        <v>0</v>
      </c>
      <c r="E170" s="46">
        <f>SUM(E171:E172)</f>
        <v>0</v>
      </c>
      <c r="F170" s="47">
        <f>SUM(F171:F172)</f>
        <v>1.054</v>
      </c>
      <c r="H170" s="7" t="b">
        <f t="shared" si="3"/>
        <v>1</v>
      </c>
    </row>
    <row r="171" spans="1:6" ht="14.25">
      <c r="A171" s="16"/>
      <c r="B171" s="51" t="s">
        <v>42</v>
      </c>
      <c r="C171" s="72">
        <v>0.97</v>
      </c>
      <c r="D171" s="72"/>
      <c r="E171" s="72"/>
      <c r="F171" s="73">
        <v>0.97</v>
      </c>
    </row>
    <row r="172" spans="1:8" ht="14.25">
      <c r="A172" s="14"/>
      <c r="B172" s="43" t="s">
        <v>55</v>
      </c>
      <c r="C172" s="19">
        <v>0.084</v>
      </c>
      <c r="D172" s="19"/>
      <c r="E172" s="19"/>
      <c r="F172" s="20">
        <v>0.084</v>
      </c>
      <c r="H172" s="7" t="b">
        <f t="shared" si="3"/>
        <v>1</v>
      </c>
    </row>
    <row r="173" spans="1:8" ht="14.25">
      <c r="A173" s="3">
        <v>6</v>
      </c>
      <c r="B173" s="50" t="s">
        <v>45</v>
      </c>
      <c r="C173" s="5">
        <f>SUM(C174:C175)</f>
        <v>24.825</v>
      </c>
      <c r="D173" s="5">
        <f>SUM(D174:D175)</f>
        <v>0</v>
      </c>
      <c r="E173" s="5">
        <f>SUM(E174:E175)</f>
        <v>0</v>
      </c>
      <c r="F173" s="6">
        <f>SUM(F174:F175)</f>
        <v>24.825</v>
      </c>
      <c r="H173" s="7" t="b">
        <f t="shared" si="3"/>
        <v>1</v>
      </c>
    </row>
    <row r="174" spans="1:14" ht="14.25">
      <c r="A174" s="39"/>
      <c r="B174" s="49" t="s">
        <v>42</v>
      </c>
      <c r="C174" s="40">
        <v>1.11</v>
      </c>
      <c r="D174" s="40"/>
      <c r="E174" s="40"/>
      <c r="F174" s="41">
        <v>1.11</v>
      </c>
      <c r="H174" s="7" t="b">
        <f t="shared" si="3"/>
        <v>1</v>
      </c>
      <c r="J174" s="34"/>
      <c r="K174" s="34"/>
      <c r="L174" s="34"/>
      <c r="M174" s="34"/>
      <c r="N174" s="34"/>
    </row>
    <row r="175" spans="1:8" ht="15" thickBot="1">
      <c r="A175" s="14"/>
      <c r="B175" s="43" t="s">
        <v>55</v>
      </c>
      <c r="C175" s="19">
        <v>23.715</v>
      </c>
      <c r="D175" s="19"/>
      <c r="E175" s="19"/>
      <c r="F175" s="20">
        <v>23.715</v>
      </c>
      <c r="H175" s="7" t="b">
        <f t="shared" si="3"/>
        <v>1</v>
      </c>
    </row>
    <row r="176" spans="1:6" ht="15" thickBot="1">
      <c r="A176" s="89"/>
      <c r="B176" s="90" t="s">
        <v>32</v>
      </c>
      <c r="C176" s="91">
        <f>C12+C43+C161</f>
        <v>5871.780000000001</v>
      </c>
      <c r="D176" s="91">
        <f>D12+D43+D161</f>
        <v>3681.1</v>
      </c>
      <c r="E176" s="91"/>
      <c r="F176" s="92">
        <f>F12+F43+F161</f>
        <v>2315.667</v>
      </c>
    </row>
    <row r="177" spans="1:8" ht="14.25">
      <c r="A177" s="155" t="s">
        <v>46</v>
      </c>
      <c r="B177" s="156"/>
      <c r="C177" s="156"/>
      <c r="D177" s="156"/>
      <c r="E177" s="156"/>
      <c r="F177" s="157"/>
      <c r="H177" s="7" t="b">
        <f t="shared" si="3"/>
        <v>1</v>
      </c>
    </row>
    <row r="178" spans="1:8" ht="14.25">
      <c r="A178" s="79"/>
      <c r="B178" s="93" t="s">
        <v>30</v>
      </c>
      <c r="C178" s="28">
        <f>C179+C181+C183</f>
        <v>38.440000000000005</v>
      </c>
      <c r="D178" s="28">
        <f>D179+D181+D183</f>
        <v>25.963</v>
      </c>
      <c r="E178" s="28">
        <f>E179+E181+E183</f>
        <v>0</v>
      </c>
      <c r="F178" s="29">
        <f>F179+F181+F183</f>
        <v>12.477</v>
      </c>
      <c r="H178" s="7" t="b">
        <f t="shared" si="3"/>
        <v>1</v>
      </c>
    </row>
    <row r="179" spans="1:8" ht="14.25">
      <c r="A179" s="3">
        <v>1</v>
      </c>
      <c r="B179" s="50" t="s">
        <v>96</v>
      </c>
      <c r="C179" s="5">
        <f>C180</f>
        <v>0.061</v>
      </c>
      <c r="D179" s="5">
        <f>D180</f>
        <v>0</v>
      </c>
      <c r="E179" s="5">
        <f>E180</f>
        <v>0</v>
      </c>
      <c r="F179" s="6">
        <f>F180</f>
        <v>0.061</v>
      </c>
      <c r="H179" s="7" t="b">
        <f t="shared" si="3"/>
        <v>1</v>
      </c>
    </row>
    <row r="180" spans="1:8" ht="14.25">
      <c r="A180" s="14"/>
      <c r="B180" s="43" t="s">
        <v>42</v>
      </c>
      <c r="C180" s="19">
        <v>0.061</v>
      </c>
      <c r="D180" s="19"/>
      <c r="E180" s="19"/>
      <c r="F180" s="20">
        <v>0.061</v>
      </c>
      <c r="H180" s="7" t="b">
        <f t="shared" si="3"/>
        <v>1</v>
      </c>
    </row>
    <row r="181" spans="1:8" ht="14.25">
      <c r="A181" s="44">
        <v>2</v>
      </c>
      <c r="B181" s="1" t="s">
        <v>34</v>
      </c>
      <c r="C181" s="46">
        <f>C182</f>
        <v>38.13</v>
      </c>
      <c r="D181" s="46">
        <f>D182</f>
        <v>25.963</v>
      </c>
      <c r="E181" s="46">
        <f>E182</f>
        <v>0</v>
      </c>
      <c r="F181" s="47">
        <f>F182</f>
        <v>12.167</v>
      </c>
      <c r="H181" s="7" t="b">
        <f t="shared" si="3"/>
        <v>1</v>
      </c>
    </row>
    <row r="182" spans="1:8" ht="14.25">
      <c r="A182" s="14"/>
      <c r="B182" s="15" t="s">
        <v>55</v>
      </c>
      <c r="C182" s="19">
        <v>38.13</v>
      </c>
      <c r="D182" s="19">
        <v>25.963</v>
      </c>
      <c r="E182" s="19"/>
      <c r="F182" s="20">
        <v>12.167</v>
      </c>
      <c r="H182" s="7" t="b">
        <f t="shared" si="3"/>
        <v>1</v>
      </c>
    </row>
    <row r="183" spans="1:8" ht="14.25">
      <c r="A183" s="3">
        <v>3</v>
      </c>
      <c r="B183" s="50" t="s">
        <v>35</v>
      </c>
      <c r="C183" s="5">
        <f>C184</f>
        <v>0.249</v>
      </c>
      <c r="D183" s="5">
        <f>D184</f>
        <v>0</v>
      </c>
      <c r="E183" s="5">
        <f>E184</f>
        <v>0</v>
      </c>
      <c r="F183" s="6">
        <f>F184</f>
        <v>0.249</v>
      </c>
      <c r="H183" s="7" t="b">
        <f t="shared" si="3"/>
        <v>1</v>
      </c>
    </row>
    <row r="184" spans="1:8" ht="14.25">
      <c r="A184" s="14"/>
      <c r="B184" s="43" t="s">
        <v>42</v>
      </c>
      <c r="C184" s="19">
        <v>0.249</v>
      </c>
      <c r="D184" s="19"/>
      <c r="E184" s="19"/>
      <c r="F184" s="20">
        <v>0.249</v>
      </c>
      <c r="H184" s="7" t="b">
        <f t="shared" si="3"/>
        <v>1</v>
      </c>
    </row>
    <row r="185" spans="1:8" ht="14.25">
      <c r="A185" s="79"/>
      <c r="B185" s="93" t="s">
        <v>31</v>
      </c>
      <c r="C185" s="28">
        <f>C186+C188+C190</f>
        <v>0.504</v>
      </c>
      <c r="D185" s="28">
        <f>D186+D188+D190</f>
        <v>0</v>
      </c>
      <c r="E185" s="28">
        <f>E186+E188+E190</f>
        <v>0</v>
      </c>
      <c r="F185" s="29">
        <f>F186+F188+F190</f>
        <v>0.504</v>
      </c>
      <c r="H185" s="7" t="b">
        <f t="shared" si="3"/>
        <v>1</v>
      </c>
    </row>
    <row r="186" spans="1:8" ht="14.25">
      <c r="A186" s="3">
        <v>1</v>
      </c>
      <c r="B186" s="50" t="s">
        <v>97</v>
      </c>
      <c r="C186" s="5">
        <f>C187</f>
        <v>0.357</v>
      </c>
      <c r="D186" s="5">
        <f>D187</f>
        <v>0</v>
      </c>
      <c r="E186" s="5">
        <f>E187</f>
        <v>0</v>
      </c>
      <c r="F186" s="6">
        <f>F187</f>
        <v>0.357</v>
      </c>
      <c r="H186" s="7" t="b">
        <f t="shared" si="3"/>
        <v>1</v>
      </c>
    </row>
    <row r="187" spans="1:8" ht="14.25">
      <c r="A187" s="14"/>
      <c r="B187" s="43" t="s">
        <v>42</v>
      </c>
      <c r="C187" s="19">
        <v>0.357</v>
      </c>
      <c r="D187" s="19"/>
      <c r="E187" s="19"/>
      <c r="F187" s="20">
        <v>0.357</v>
      </c>
      <c r="H187" s="7" t="b">
        <f t="shared" si="3"/>
        <v>1</v>
      </c>
    </row>
    <row r="188" spans="1:8" ht="14.25">
      <c r="A188" s="3">
        <v>2</v>
      </c>
      <c r="B188" s="50" t="s">
        <v>98</v>
      </c>
      <c r="C188" s="5">
        <f>C189</f>
        <v>0.005</v>
      </c>
      <c r="D188" s="5">
        <f>D189</f>
        <v>0</v>
      </c>
      <c r="E188" s="5">
        <f>E189</f>
        <v>0</v>
      </c>
      <c r="F188" s="6">
        <f>F189</f>
        <v>0.005</v>
      </c>
      <c r="H188" s="7" t="b">
        <f t="shared" si="3"/>
        <v>1</v>
      </c>
    </row>
    <row r="189" spans="1:8" ht="14.25">
      <c r="A189" s="14"/>
      <c r="B189" s="43" t="s">
        <v>42</v>
      </c>
      <c r="C189" s="19">
        <v>0.005</v>
      </c>
      <c r="D189" s="19"/>
      <c r="E189" s="19"/>
      <c r="F189" s="20">
        <v>0.005</v>
      </c>
      <c r="H189" s="7" t="b">
        <f t="shared" si="3"/>
        <v>1</v>
      </c>
    </row>
    <row r="190" spans="1:8" ht="14.25">
      <c r="A190" s="3">
        <v>3</v>
      </c>
      <c r="B190" s="50" t="s">
        <v>10</v>
      </c>
      <c r="C190" s="5">
        <f>C191</f>
        <v>0.142</v>
      </c>
      <c r="D190" s="5">
        <f>D191</f>
        <v>0</v>
      </c>
      <c r="E190" s="5">
        <f>E191</f>
        <v>0</v>
      </c>
      <c r="F190" s="6">
        <f>F191</f>
        <v>0.142</v>
      </c>
      <c r="H190" s="7" t="b">
        <f t="shared" si="3"/>
        <v>1</v>
      </c>
    </row>
    <row r="191" spans="1:8" ht="14.25">
      <c r="A191" s="14"/>
      <c r="B191" s="43" t="s">
        <v>42</v>
      </c>
      <c r="C191" s="19">
        <v>0.142</v>
      </c>
      <c r="D191" s="19"/>
      <c r="E191" s="19"/>
      <c r="F191" s="20">
        <v>0.142</v>
      </c>
      <c r="H191" s="7" t="b">
        <f t="shared" si="3"/>
        <v>1</v>
      </c>
    </row>
    <row r="192" spans="1:8" s="21" customFormat="1" ht="15" thickBot="1">
      <c r="A192" s="79"/>
      <c r="B192" s="93" t="s">
        <v>43</v>
      </c>
      <c r="C192" s="28">
        <v>0</v>
      </c>
      <c r="D192" s="28">
        <v>0</v>
      </c>
      <c r="E192" s="28">
        <v>0</v>
      </c>
      <c r="F192" s="29">
        <v>0</v>
      </c>
      <c r="H192" s="7" t="b">
        <f t="shared" si="3"/>
        <v>1</v>
      </c>
    </row>
    <row r="193" spans="1:8" ht="15" thickBot="1">
      <c r="A193" s="89"/>
      <c r="B193" s="90" t="s">
        <v>47</v>
      </c>
      <c r="C193" s="91">
        <f>C192+C185+C178</f>
        <v>38.944</v>
      </c>
      <c r="D193" s="91">
        <f>D192+D185+D178</f>
        <v>25.963</v>
      </c>
      <c r="E193" s="91">
        <f>E192+E185+E178</f>
        <v>0</v>
      </c>
      <c r="F193" s="92">
        <f>F192+F185+F178</f>
        <v>12.981</v>
      </c>
      <c r="H193" s="7" t="b">
        <f t="shared" si="3"/>
        <v>1</v>
      </c>
    </row>
    <row r="194" spans="1:8" ht="14.25">
      <c r="A194" s="152" t="s">
        <v>25</v>
      </c>
      <c r="B194" s="153"/>
      <c r="C194" s="153"/>
      <c r="D194" s="153"/>
      <c r="E194" s="153"/>
      <c r="F194" s="154"/>
      <c r="H194" s="7" t="b">
        <f t="shared" si="3"/>
        <v>1</v>
      </c>
    </row>
    <row r="195" spans="1:6" ht="14.25">
      <c r="A195" s="79"/>
      <c r="B195" s="93" t="s">
        <v>31</v>
      </c>
      <c r="C195" s="28">
        <f>C196+C199+C202+C205+C207+C211+C215+C217+C219+C226+C229+C233+C235+C237+C240+C242+C245+C251+C253</f>
        <v>481.7190000000001</v>
      </c>
      <c r="D195" s="28">
        <f>D196+D199+D202+D205+D207+D211+D215+D217+D219+D226+D229+D233+D235+D237+D240+D242+D245+D251+D253</f>
        <v>503.55800000000005</v>
      </c>
      <c r="E195" s="28">
        <f>E196+E199+E202+E205+E207+E211+E215+E217+E219+E226+E229+E233+E235+E237+E240+E242+E245+E251+E253</f>
        <v>64.697</v>
      </c>
      <c r="F195" s="29">
        <f>F196+F199+F202+F205+F207+F211+F215+F217+F219+F226+F229+F233+F235+F237+F240+F242+F245+F251+F253</f>
        <v>42.858</v>
      </c>
    </row>
    <row r="196" spans="1:16" ht="14.25">
      <c r="A196" s="83">
        <v>1</v>
      </c>
      <c r="B196" s="120" t="s">
        <v>93</v>
      </c>
      <c r="C196" s="56">
        <f>SUM(C197:C198)</f>
        <v>16.764</v>
      </c>
      <c r="D196" s="56">
        <f>SUM(D197:D198)</f>
        <v>16.727</v>
      </c>
      <c r="E196" s="56">
        <f>SUM(E197:E198)</f>
        <v>0</v>
      </c>
      <c r="F196" s="57">
        <f>SUM(F197:F198)</f>
        <v>0.037</v>
      </c>
      <c r="H196" s="7" t="b">
        <f t="shared" si="3"/>
        <v>1</v>
      </c>
      <c r="J196" s="34"/>
      <c r="K196" s="34"/>
      <c r="L196" s="34"/>
      <c r="M196" s="34"/>
      <c r="N196" s="34"/>
      <c r="O196" s="34"/>
      <c r="P196" s="34"/>
    </row>
    <row r="197" spans="1:16" ht="14.25">
      <c r="A197" s="128"/>
      <c r="B197" s="129" t="s">
        <v>55</v>
      </c>
      <c r="C197" s="130">
        <v>1.144</v>
      </c>
      <c r="D197" s="130">
        <v>1.107</v>
      </c>
      <c r="E197" s="130"/>
      <c r="F197" s="131">
        <v>0.037</v>
      </c>
      <c r="J197" s="34"/>
      <c r="K197" s="34"/>
      <c r="L197" s="34"/>
      <c r="M197" s="34"/>
      <c r="N197" s="34"/>
      <c r="O197" s="34"/>
      <c r="P197" s="34"/>
    </row>
    <row r="198" spans="1:17" ht="14.25">
      <c r="A198" s="121"/>
      <c r="B198" s="122" t="s">
        <v>60</v>
      </c>
      <c r="C198" s="123">
        <v>15.62</v>
      </c>
      <c r="D198" s="123">
        <v>15.62</v>
      </c>
      <c r="E198" s="123"/>
      <c r="F198" s="124"/>
      <c r="H198" s="7" t="b">
        <f t="shared" si="3"/>
        <v>1</v>
      </c>
      <c r="J198" s="34"/>
      <c r="K198" s="34"/>
      <c r="L198" s="34"/>
      <c r="M198" s="34"/>
      <c r="N198" s="34"/>
      <c r="O198" s="34"/>
      <c r="P198" s="34"/>
      <c r="Q198" s="34"/>
    </row>
    <row r="199" spans="1:8" ht="14.25">
      <c r="A199" s="44">
        <v>2</v>
      </c>
      <c r="B199" s="1" t="s">
        <v>62</v>
      </c>
      <c r="C199" s="46">
        <f>SUM(C200:C201)</f>
        <v>20.742</v>
      </c>
      <c r="D199" s="46">
        <f>SUM(D200:D201)</f>
        <v>20.689999999999998</v>
      </c>
      <c r="E199" s="46">
        <f>SUM(E200:E201)</f>
        <v>0</v>
      </c>
      <c r="F199" s="47">
        <f>SUM(F200:F201)</f>
        <v>0.052</v>
      </c>
      <c r="H199" s="7" t="b">
        <f t="shared" si="3"/>
        <v>1</v>
      </c>
    </row>
    <row r="200" spans="1:13" ht="14.25">
      <c r="A200" s="39"/>
      <c r="B200" s="12" t="s">
        <v>33</v>
      </c>
      <c r="C200" s="40">
        <v>19.296</v>
      </c>
      <c r="D200" s="40">
        <v>19.296</v>
      </c>
      <c r="E200" s="40"/>
      <c r="F200" s="41"/>
      <c r="H200" s="7" t="b">
        <f t="shared" si="3"/>
        <v>1</v>
      </c>
      <c r="J200" s="34"/>
      <c r="K200" s="34"/>
      <c r="L200" s="34"/>
      <c r="M200" s="34"/>
    </row>
    <row r="201" spans="1:13" ht="14.25">
      <c r="A201" s="35"/>
      <c r="B201" s="2" t="s">
        <v>55</v>
      </c>
      <c r="C201" s="37">
        <v>1.446</v>
      </c>
      <c r="D201" s="37">
        <v>1.394</v>
      </c>
      <c r="E201" s="37"/>
      <c r="F201" s="38">
        <v>0.052</v>
      </c>
      <c r="J201" s="34"/>
      <c r="K201" s="34"/>
      <c r="L201" s="34"/>
      <c r="M201" s="34"/>
    </row>
    <row r="202" spans="1:8" ht="14.25">
      <c r="A202" s="3">
        <v>3</v>
      </c>
      <c r="B202" s="94" t="s">
        <v>63</v>
      </c>
      <c r="C202" s="5">
        <f>SUM(C203:C204)</f>
        <v>4.176</v>
      </c>
      <c r="D202" s="5">
        <f>SUM(D203:D204)</f>
        <v>3.501</v>
      </c>
      <c r="E202" s="5">
        <f>SUM(E203:E204)</f>
        <v>0</v>
      </c>
      <c r="F202" s="6">
        <f>SUM(F203:F204)</f>
        <v>0.675</v>
      </c>
      <c r="H202" s="7" t="b">
        <f t="shared" si="3"/>
        <v>1</v>
      </c>
    </row>
    <row r="203" spans="1:14" ht="14.25">
      <c r="A203" s="35"/>
      <c r="B203" s="132" t="s">
        <v>55</v>
      </c>
      <c r="C203" s="37">
        <v>2.274</v>
      </c>
      <c r="D203" s="37">
        <v>1.599</v>
      </c>
      <c r="E203" s="37"/>
      <c r="F203" s="38">
        <v>0.675</v>
      </c>
      <c r="H203" s="7" t="b">
        <f t="shared" si="3"/>
        <v>1</v>
      </c>
      <c r="J203" s="34"/>
      <c r="K203" s="34"/>
      <c r="L203" s="34"/>
      <c r="M203" s="34"/>
      <c r="N203" s="34"/>
    </row>
    <row r="204" spans="1:14" ht="14.25">
      <c r="A204" s="14"/>
      <c r="B204" s="95" t="s">
        <v>28</v>
      </c>
      <c r="C204" s="19">
        <v>1.902</v>
      </c>
      <c r="D204" s="19">
        <v>1.902</v>
      </c>
      <c r="E204" s="19"/>
      <c r="F204" s="20"/>
      <c r="J204" s="34"/>
      <c r="K204" s="34"/>
      <c r="L204" s="34"/>
      <c r="M204" s="34"/>
      <c r="N204" s="34"/>
    </row>
    <row r="205" spans="1:14" ht="14.25">
      <c r="A205" s="3"/>
      <c r="B205" s="94" t="s">
        <v>105</v>
      </c>
      <c r="C205" s="5">
        <f>SUM(C206)</f>
        <v>3.82</v>
      </c>
      <c r="D205" s="5">
        <f>SUM(D206)</f>
        <v>3.82</v>
      </c>
      <c r="E205" s="5">
        <f>SUM(E206)</f>
        <v>0</v>
      </c>
      <c r="F205" s="6">
        <f>SUM(F206)</f>
        <v>0</v>
      </c>
      <c r="H205" s="7" t="b">
        <f t="shared" si="3"/>
        <v>1</v>
      </c>
      <c r="J205" s="34"/>
      <c r="K205" s="34"/>
      <c r="L205" s="34"/>
      <c r="M205" s="34"/>
      <c r="N205" s="34"/>
    </row>
    <row r="206" spans="1:14" ht="14.25">
      <c r="A206" s="14"/>
      <c r="B206" s="95" t="s">
        <v>60</v>
      </c>
      <c r="C206" s="19">
        <v>3.82</v>
      </c>
      <c r="D206" s="19">
        <v>3.82</v>
      </c>
      <c r="E206" s="19"/>
      <c r="F206" s="20"/>
      <c r="H206" s="7" t="b">
        <f t="shared" si="3"/>
        <v>1</v>
      </c>
      <c r="J206" s="34"/>
      <c r="K206" s="34"/>
      <c r="L206" s="34"/>
      <c r="M206" s="34"/>
      <c r="N206" s="34"/>
    </row>
    <row r="207" spans="1:8" ht="14.25">
      <c r="A207" s="44">
        <v>4</v>
      </c>
      <c r="B207" s="1" t="s">
        <v>18</v>
      </c>
      <c r="C207" s="46">
        <f>SUM(C208:C210)</f>
        <v>7.231</v>
      </c>
      <c r="D207" s="46">
        <f>SUM(D208:D210)</f>
        <v>2.535</v>
      </c>
      <c r="E207" s="46">
        <f>SUM(E208:E210)</f>
        <v>0</v>
      </c>
      <c r="F207" s="47">
        <f>SUM(F208:F210)</f>
        <v>4.696</v>
      </c>
      <c r="H207" s="7" t="b">
        <f t="shared" si="3"/>
        <v>1</v>
      </c>
    </row>
    <row r="208" spans="1:8" ht="14.25">
      <c r="A208" s="39"/>
      <c r="B208" s="12" t="s">
        <v>85</v>
      </c>
      <c r="C208" s="40">
        <v>5.535</v>
      </c>
      <c r="D208" s="40">
        <v>1.535</v>
      </c>
      <c r="E208" s="40"/>
      <c r="F208" s="41">
        <v>4</v>
      </c>
      <c r="H208" s="7" t="b">
        <f t="shared" si="3"/>
        <v>1</v>
      </c>
    </row>
    <row r="209" spans="1:8" ht="14.25">
      <c r="A209" s="35"/>
      <c r="B209" s="2" t="s">
        <v>42</v>
      </c>
      <c r="C209" s="37">
        <v>1.2</v>
      </c>
      <c r="D209" s="37">
        <v>1</v>
      </c>
      <c r="E209" s="37"/>
      <c r="F209" s="38">
        <v>0.2</v>
      </c>
      <c r="H209" s="7" t="b">
        <f t="shared" si="3"/>
        <v>1</v>
      </c>
    </row>
    <row r="210" spans="1:8" ht="14.25">
      <c r="A210" s="35"/>
      <c r="B210" s="2" t="s">
        <v>55</v>
      </c>
      <c r="C210" s="37">
        <v>0.496</v>
      </c>
      <c r="D210" s="37"/>
      <c r="E210" s="37"/>
      <c r="F210" s="38">
        <v>0.496</v>
      </c>
      <c r="G210" s="34"/>
      <c r="H210" s="7" t="b">
        <f t="shared" si="3"/>
        <v>1</v>
      </c>
    </row>
    <row r="211" spans="1:8" ht="15" customHeight="1">
      <c r="A211" s="3">
        <v>5</v>
      </c>
      <c r="B211" s="50" t="s">
        <v>69</v>
      </c>
      <c r="C211" s="5">
        <f>SUM(C212:C214)</f>
        <v>12.370999999999999</v>
      </c>
      <c r="D211" s="5">
        <f>SUM(D212:D214)</f>
        <v>16.226</v>
      </c>
      <c r="E211" s="5">
        <f>SUM(E212:E214)</f>
        <v>4.03</v>
      </c>
      <c r="F211" s="5">
        <f>SUM(F212:F214)</f>
        <v>0.175</v>
      </c>
      <c r="H211" s="7" t="b">
        <f t="shared" si="3"/>
        <v>1</v>
      </c>
    </row>
    <row r="212" spans="1:8" ht="14.25">
      <c r="A212" s="35"/>
      <c r="B212" s="96" t="s">
        <v>42</v>
      </c>
      <c r="C212" s="37">
        <v>8.68</v>
      </c>
      <c r="D212" s="37">
        <v>12.71</v>
      </c>
      <c r="E212" s="37">
        <v>4.03</v>
      </c>
      <c r="F212" s="38"/>
      <c r="H212" s="7" t="b">
        <f t="shared" si="3"/>
        <v>1</v>
      </c>
    </row>
    <row r="213" spans="1:6" ht="14.25">
      <c r="A213" s="35"/>
      <c r="B213" s="2" t="s">
        <v>33</v>
      </c>
      <c r="C213" s="37">
        <v>1.694</v>
      </c>
      <c r="D213" s="37">
        <v>1.694</v>
      </c>
      <c r="E213" s="97"/>
      <c r="F213" s="38"/>
    </row>
    <row r="214" spans="1:8" ht="14.25">
      <c r="A214" s="14"/>
      <c r="B214" s="48" t="s">
        <v>55</v>
      </c>
      <c r="C214" s="19">
        <v>1.997</v>
      </c>
      <c r="D214" s="19">
        <v>1.822</v>
      </c>
      <c r="E214" s="19"/>
      <c r="F214" s="20">
        <v>0.175</v>
      </c>
      <c r="H214" s="7" t="b">
        <f t="shared" si="3"/>
        <v>1</v>
      </c>
    </row>
    <row r="215" spans="1:8" ht="14.25">
      <c r="A215" s="44">
        <v>6</v>
      </c>
      <c r="B215" s="45" t="s">
        <v>101</v>
      </c>
      <c r="C215" s="46">
        <f>SUM(C216:C216)</f>
        <v>0.645</v>
      </c>
      <c r="D215" s="46">
        <f>SUM(D216:D216)</f>
        <v>0</v>
      </c>
      <c r="E215" s="46">
        <f>SUM(E216:E216)</f>
        <v>0</v>
      </c>
      <c r="F215" s="47">
        <f>SUM(F216:F216)</f>
        <v>0.645</v>
      </c>
      <c r="H215" s="7" t="b">
        <f t="shared" si="3"/>
        <v>1</v>
      </c>
    </row>
    <row r="216" spans="1:8" ht="14.25">
      <c r="A216" s="14"/>
      <c r="B216" s="43" t="s">
        <v>55</v>
      </c>
      <c r="C216" s="19">
        <v>0.645</v>
      </c>
      <c r="D216" s="19"/>
      <c r="E216" s="19"/>
      <c r="F216" s="20">
        <v>0.645</v>
      </c>
      <c r="H216" s="7" t="b">
        <f t="shared" si="3"/>
        <v>1</v>
      </c>
    </row>
    <row r="217" spans="1:8" ht="14.25">
      <c r="A217" s="3">
        <v>7</v>
      </c>
      <c r="B217" s="50" t="s">
        <v>64</v>
      </c>
      <c r="C217" s="5">
        <f>SUM(C218:C218)</f>
        <v>34.251</v>
      </c>
      <c r="D217" s="5">
        <f>SUM(D218:D218)</f>
        <v>48.674</v>
      </c>
      <c r="E217" s="5">
        <f>SUM(E218:E218)</f>
        <v>14.423</v>
      </c>
      <c r="F217" s="6">
        <f>SUM(F218:F218)</f>
        <v>0</v>
      </c>
      <c r="H217" s="7" t="b">
        <f aca="true" t="shared" si="4" ref="H217:H288">IF((C217+E217)=(D217+F217),TRUE,FALSE)</f>
        <v>1</v>
      </c>
    </row>
    <row r="218" spans="1:8" ht="14.25">
      <c r="A218" s="14"/>
      <c r="B218" s="43" t="s">
        <v>33</v>
      </c>
      <c r="C218" s="19">
        <v>34.251</v>
      </c>
      <c r="D218" s="19">
        <v>48.674</v>
      </c>
      <c r="E218" s="19">
        <v>14.423</v>
      </c>
      <c r="F218" s="20"/>
      <c r="H218" s="7" t="b">
        <f t="shared" si="4"/>
        <v>1</v>
      </c>
    </row>
    <row r="219" spans="1:8" ht="14.25">
      <c r="A219" s="44">
        <v>8</v>
      </c>
      <c r="B219" s="1" t="s">
        <v>65</v>
      </c>
      <c r="C219" s="46">
        <f>SUM(C220:C225)</f>
        <v>265.58900000000006</v>
      </c>
      <c r="D219" s="46">
        <f>SUM(D220:D225)</f>
        <v>297.63700000000006</v>
      </c>
      <c r="E219" s="46">
        <f>SUM(E220:E225)</f>
        <v>41.122</v>
      </c>
      <c r="F219" s="47">
        <f>SUM(F220:F225)</f>
        <v>9.074</v>
      </c>
      <c r="H219" s="7" t="b">
        <f t="shared" si="4"/>
        <v>1</v>
      </c>
    </row>
    <row r="220" spans="1:8" ht="14.25">
      <c r="A220" s="39"/>
      <c r="B220" s="12" t="s">
        <v>33</v>
      </c>
      <c r="C220" s="40">
        <v>65.26</v>
      </c>
      <c r="D220" s="40">
        <v>69.858</v>
      </c>
      <c r="E220" s="40">
        <v>4.598</v>
      </c>
      <c r="F220" s="41"/>
      <c r="H220" s="7" t="b">
        <f t="shared" si="4"/>
        <v>1</v>
      </c>
    </row>
    <row r="221" spans="1:8" ht="14.25">
      <c r="A221" s="39"/>
      <c r="B221" s="12" t="s">
        <v>42</v>
      </c>
      <c r="C221" s="40">
        <v>92.272</v>
      </c>
      <c r="D221" s="40">
        <v>100.186</v>
      </c>
      <c r="E221" s="40">
        <v>7.914</v>
      </c>
      <c r="F221" s="41"/>
      <c r="G221" s="34"/>
      <c r="H221" s="7" t="b">
        <f t="shared" si="4"/>
        <v>1</v>
      </c>
    </row>
    <row r="222" spans="1:8" ht="14.25">
      <c r="A222" s="39"/>
      <c r="B222" s="12" t="s">
        <v>50</v>
      </c>
      <c r="C222" s="40">
        <v>2.5</v>
      </c>
      <c r="D222" s="40">
        <v>2.514</v>
      </c>
      <c r="E222" s="40">
        <v>0.014</v>
      </c>
      <c r="F222" s="41"/>
      <c r="G222" s="34"/>
      <c r="H222" s="7" t="b">
        <f t="shared" si="4"/>
        <v>1</v>
      </c>
    </row>
    <row r="223" spans="1:8" ht="14.25">
      <c r="A223" s="39"/>
      <c r="B223" s="12" t="s">
        <v>60</v>
      </c>
      <c r="C223" s="40">
        <v>25.74</v>
      </c>
      <c r="D223" s="40">
        <v>25.74</v>
      </c>
      <c r="E223" s="40"/>
      <c r="F223" s="41"/>
      <c r="H223" s="7" t="b">
        <f t="shared" si="4"/>
        <v>1</v>
      </c>
    </row>
    <row r="224" spans="1:8" ht="14.25">
      <c r="A224" s="39"/>
      <c r="B224" s="12" t="s">
        <v>55</v>
      </c>
      <c r="C224" s="40">
        <v>40.027</v>
      </c>
      <c r="D224" s="40">
        <v>30.953</v>
      </c>
      <c r="E224" s="40"/>
      <c r="F224" s="41">
        <v>9.074</v>
      </c>
      <c r="H224" s="7" t="b">
        <f t="shared" si="4"/>
        <v>1</v>
      </c>
    </row>
    <row r="225" spans="1:8" ht="14.25">
      <c r="A225" s="35"/>
      <c r="B225" s="36" t="s">
        <v>28</v>
      </c>
      <c r="C225" s="37">
        <v>39.79</v>
      </c>
      <c r="D225" s="37">
        <v>68.386</v>
      </c>
      <c r="E225" s="37">
        <v>28.596</v>
      </c>
      <c r="F225" s="38"/>
      <c r="G225" s="34"/>
      <c r="H225" s="7" t="b">
        <f t="shared" si="4"/>
        <v>1</v>
      </c>
    </row>
    <row r="226" spans="1:8" ht="14.25">
      <c r="A226" s="3">
        <v>9</v>
      </c>
      <c r="B226" s="13" t="s">
        <v>66</v>
      </c>
      <c r="C226" s="5">
        <f>SUM(C227:C228)</f>
        <v>22.802</v>
      </c>
      <c r="D226" s="5">
        <f>SUM(D227:D228)</f>
        <v>22.147</v>
      </c>
      <c r="E226" s="5">
        <f>SUM(E227:E228)</f>
        <v>0</v>
      </c>
      <c r="F226" s="6">
        <f>SUM(F227:F228)</f>
        <v>0.655</v>
      </c>
      <c r="H226" s="7" t="b">
        <f t="shared" si="4"/>
        <v>1</v>
      </c>
    </row>
    <row r="227" spans="1:8" ht="14.25">
      <c r="A227" s="35"/>
      <c r="B227" s="2" t="s">
        <v>55</v>
      </c>
      <c r="C227" s="37">
        <v>4.765</v>
      </c>
      <c r="D227" s="37">
        <v>4.11</v>
      </c>
      <c r="E227" s="37"/>
      <c r="F227" s="38">
        <v>0.655</v>
      </c>
      <c r="H227" s="7" t="b">
        <f t="shared" si="4"/>
        <v>1</v>
      </c>
    </row>
    <row r="228" spans="1:8" ht="14.25">
      <c r="A228" s="14"/>
      <c r="B228" s="48" t="s">
        <v>28</v>
      </c>
      <c r="C228" s="19">
        <v>18.037</v>
      </c>
      <c r="D228" s="19">
        <v>18.037</v>
      </c>
      <c r="E228" s="19"/>
      <c r="F228" s="160"/>
      <c r="H228" s="7" t="b">
        <f t="shared" si="4"/>
        <v>1</v>
      </c>
    </row>
    <row r="229" spans="1:8" ht="14.25">
      <c r="A229" s="44">
        <v>10</v>
      </c>
      <c r="B229" s="1" t="s">
        <v>41</v>
      </c>
      <c r="C229" s="46">
        <f>SUM(C230:C232)</f>
        <v>15.915999999999999</v>
      </c>
      <c r="D229" s="46">
        <f>SUM(D230:D232)</f>
        <v>17.688000000000002</v>
      </c>
      <c r="E229" s="46">
        <f>SUM(E230:E232)</f>
        <v>1.772</v>
      </c>
      <c r="F229" s="47">
        <f>SUM(F230:F232)</f>
        <v>0</v>
      </c>
      <c r="H229" s="7" t="b">
        <f t="shared" si="4"/>
        <v>1</v>
      </c>
    </row>
    <row r="230" spans="1:8" ht="14.25">
      <c r="A230" s="64"/>
      <c r="B230" s="31" t="s">
        <v>33</v>
      </c>
      <c r="C230" s="32">
        <v>4.156</v>
      </c>
      <c r="D230" s="32">
        <v>4.156</v>
      </c>
      <c r="E230" s="32"/>
      <c r="F230" s="33"/>
      <c r="H230" s="7" t="b">
        <f t="shared" si="4"/>
        <v>1</v>
      </c>
    </row>
    <row r="231" spans="1:8" ht="14.25">
      <c r="A231" s="39"/>
      <c r="B231" s="12" t="s">
        <v>55</v>
      </c>
      <c r="C231" s="40">
        <v>6.029</v>
      </c>
      <c r="D231" s="40">
        <v>7.801</v>
      </c>
      <c r="E231" s="40">
        <v>1.772</v>
      </c>
      <c r="F231" s="41"/>
      <c r="H231" s="7" t="b">
        <f t="shared" si="4"/>
        <v>1</v>
      </c>
    </row>
    <row r="232" spans="1:8" ht="14.25">
      <c r="A232" s="35"/>
      <c r="B232" s="36" t="s">
        <v>28</v>
      </c>
      <c r="C232" s="37">
        <v>5.731</v>
      </c>
      <c r="D232" s="37">
        <v>5.731</v>
      </c>
      <c r="E232" s="37"/>
      <c r="F232" s="38"/>
      <c r="H232" s="7" t="b">
        <f t="shared" si="4"/>
        <v>1</v>
      </c>
    </row>
    <row r="233" spans="1:8" ht="14.25">
      <c r="A233" s="3">
        <v>11</v>
      </c>
      <c r="B233" s="50" t="s">
        <v>67</v>
      </c>
      <c r="C233" s="5">
        <f>C234</f>
        <v>4.478</v>
      </c>
      <c r="D233" s="5">
        <f>D234</f>
        <v>4.153</v>
      </c>
      <c r="E233" s="5">
        <f>E234</f>
        <v>0</v>
      </c>
      <c r="F233" s="6">
        <f>F234</f>
        <v>0.325</v>
      </c>
      <c r="H233" s="7" t="b">
        <f t="shared" si="4"/>
        <v>1</v>
      </c>
    </row>
    <row r="234" spans="1:8" ht="14.25">
      <c r="A234" s="14"/>
      <c r="B234" s="43" t="s">
        <v>50</v>
      </c>
      <c r="C234" s="19">
        <v>4.478</v>
      </c>
      <c r="D234" s="19">
        <v>4.153</v>
      </c>
      <c r="E234" s="19"/>
      <c r="F234" s="20">
        <v>0.325</v>
      </c>
      <c r="H234" s="7" t="b">
        <f t="shared" si="4"/>
        <v>1</v>
      </c>
    </row>
    <row r="235" spans="1:8" ht="12" customHeight="1">
      <c r="A235" s="44">
        <v>12</v>
      </c>
      <c r="B235" s="1" t="s">
        <v>82</v>
      </c>
      <c r="C235" s="46">
        <f>SUM(C236:C236)</f>
        <v>10.88</v>
      </c>
      <c r="D235" s="46">
        <f>SUM(D236:D236)</f>
        <v>13.33</v>
      </c>
      <c r="E235" s="46">
        <f>SUM(E236:E236)</f>
        <v>2.45</v>
      </c>
      <c r="F235" s="47">
        <f>SUM(F236:F236)</f>
        <v>0</v>
      </c>
      <c r="H235" s="7" t="b">
        <f t="shared" si="4"/>
        <v>1</v>
      </c>
    </row>
    <row r="236" spans="1:8" ht="14.25">
      <c r="A236" s="14"/>
      <c r="B236" s="48" t="s">
        <v>42</v>
      </c>
      <c r="C236" s="19">
        <v>10.88</v>
      </c>
      <c r="D236" s="19">
        <v>13.33</v>
      </c>
      <c r="E236" s="19">
        <v>2.45</v>
      </c>
      <c r="F236" s="20"/>
      <c r="H236" s="7" t="b">
        <f t="shared" si="4"/>
        <v>1</v>
      </c>
    </row>
    <row r="237" spans="1:8" ht="14.25">
      <c r="A237" s="44">
        <v>13</v>
      </c>
      <c r="B237" s="45" t="s">
        <v>68</v>
      </c>
      <c r="C237" s="46">
        <f>SUM(C238:C239)</f>
        <v>18.865</v>
      </c>
      <c r="D237" s="46">
        <f>SUM(D238:D239)</f>
        <v>14.865</v>
      </c>
      <c r="E237" s="46">
        <f>SUM(E238:E239)</f>
        <v>0</v>
      </c>
      <c r="F237" s="47">
        <f>SUM(F238:F239)</f>
        <v>4</v>
      </c>
      <c r="H237" s="7" t="b">
        <f t="shared" si="4"/>
        <v>1</v>
      </c>
    </row>
    <row r="238" spans="1:6" ht="14.25">
      <c r="A238" s="16"/>
      <c r="B238" s="51" t="s">
        <v>33</v>
      </c>
      <c r="C238" s="72">
        <v>1.865</v>
      </c>
      <c r="D238" s="72">
        <v>1.865</v>
      </c>
      <c r="E238" s="72"/>
      <c r="F238" s="73"/>
    </row>
    <row r="239" spans="1:8" ht="14.25">
      <c r="A239" s="14"/>
      <c r="B239" s="9" t="s">
        <v>42</v>
      </c>
      <c r="C239" s="19">
        <v>17</v>
      </c>
      <c r="D239" s="19">
        <v>13</v>
      </c>
      <c r="E239" s="19"/>
      <c r="F239" s="20">
        <v>4</v>
      </c>
      <c r="H239" s="7" t="b">
        <f t="shared" si="4"/>
        <v>1</v>
      </c>
    </row>
    <row r="240" spans="1:8" ht="14.25">
      <c r="A240" s="44">
        <v>14</v>
      </c>
      <c r="B240" s="45" t="s">
        <v>74</v>
      </c>
      <c r="C240" s="46">
        <f>SUM(C241:C241)</f>
        <v>13.532</v>
      </c>
      <c r="D240" s="46">
        <f>SUM(D241:D241)</f>
        <v>5.332</v>
      </c>
      <c r="E240" s="46">
        <f>SUM(E241:E241)</f>
        <v>0</v>
      </c>
      <c r="F240" s="47">
        <f>SUM(F241:F241)</f>
        <v>8.2</v>
      </c>
      <c r="H240" s="7" t="b">
        <f t="shared" si="4"/>
        <v>1</v>
      </c>
    </row>
    <row r="241" spans="1:8" ht="14.25">
      <c r="A241" s="35"/>
      <c r="B241" s="11" t="s">
        <v>42</v>
      </c>
      <c r="C241" s="37">
        <v>13.532</v>
      </c>
      <c r="D241" s="37">
        <v>5.332</v>
      </c>
      <c r="E241" s="37"/>
      <c r="F241" s="38">
        <v>8.2</v>
      </c>
      <c r="G241" s="34"/>
      <c r="H241" s="7" t="b">
        <f t="shared" si="4"/>
        <v>1</v>
      </c>
    </row>
    <row r="242" spans="1:8" ht="16.5" customHeight="1">
      <c r="A242" s="3">
        <v>15</v>
      </c>
      <c r="B242" s="50" t="s">
        <v>78</v>
      </c>
      <c r="C242" s="5">
        <f>SUM(C243:C244)</f>
        <v>1.252</v>
      </c>
      <c r="D242" s="5">
        <f>SUM(D243:D244)</f>
        <v>0.186</v>
      </c>
      <c r="E242" s="5">
        <f>SUM(E243:E244)</f>
        <v>0</v>
      </c>
      <c r="F242" s="6">
        <f>SUM(F243:F244)</f>
        <v>1.066</v>
      </c>
      <c r="H242" s="7" t="b">
        <f t="shared" si="4"/>
        <v>1</v>
      </c>
    </row>
    <row r="243" spans="1:6" ht="16.5" customHeight="1">
      <c r="A243" s="16"/>
      <c r="B243" s="51" t="s">
        <v>33</v>
      </c>
      <c r="C243" s="72">
        <v>0.186</v>
      </c>
      <c r="D243" s="72">
        <v>0.186</v>
      </c>
      <c r="E243" s="72"/>
      <c r="F243" s="73"/>
    </row>
    <row r="244" spans="1:8" ht="14.25">
      <c r="A244" s="14"/>
      <c r="B244" s="43" t="s">
        <v>55</v>
      </c>
      <c r="C244" s="19">
        <v>1.066</v>
      </c>
      <c r="D244" s="19"/>
      <c r="E244" s="19"/>
      <c r="F244" s="20">
        <v>1.066</v>
      </c>
      <c r="H244" s="7" t="b">
        <f t="shared" si="4"/>
        <v>1</v>
      </c>
    </row>
    <row r="245" spans="1:8" ht="14.25">
      <c r="A245" s="99">
        <v>16</v>
      </c>
      <c r="B245" s="100" t="s">
        <v>48</v>
      </c>
      <c r="C245" s="67">
        <f>SUM(C246:C250)</f>
        <v>24.147</v>
      </c>
      <c r="D245" s="67">
        <f>SUM(D246:D250)</f>
        <v>11.789000000000001</v>
      </c>
      <c r="E245" s="67">
        <f>SUM(E246:E250)</f>
        <v>0.8999999999999999</v>
      </c>
      <c r="F245" s="68">
        <f>SUM(F246:F250)</f>
        <v>13.258</v>
      </c>
      <c r="H245" s="7" t="b">
        <f t="shared" si="4"/>
        <v>1</v>
      </c>
    </row>
    <row r="246" spans="1:6" ht="14.25">
      <c r="A246" s="16"/>
      <c r="B246" s="51" t="s">
        <v>33</v>
      </c>
      <c r="C246" s="72"/>
      <c r="D246" s="72">
        <v>0.6</v>
      </c>
      <c r="E246" s="72">
        <v>0.6</v>
      </c>
      <c r="F246" s="73"/>
    </row>
    <row r="247" spans="1:8" ht="14.25">
      <c r="A247" s="39"/>
      <c r="B247" s="18" t="s">
        <v>42</v>
      </c>
      <c r="C247" s="40">
        <v>7.36</v>
      </c>
      <c r="D247" s="40">
        <v>0.56</v>
      </c>
      <c r="E247" s="40"/>
      <c r="F247" s="41">
        <v>6.8</v>
      </c>
      <c r="H247" s="7" t="b">
        <f t="shared" si="4"/>
        <v>1</v>
      </c>
    </row>
    <row r="248" spans="1:14" ht="14.25">
      <c r="A248" s="39"/>
      <c r="B248" s="18" t="s">
        <v>60</v>
      </c>
      <c r="C248" s="40"/>
      <c r="D248" s="40">
        <v>0.3</v>
      </c>
      <c r="E248" s="40">
        <v>0.3</v>
      </c>
      <c r="F248" s="41"/>
      <c r="H248" s="7" t="b">
        <f t="shared" si="4"/>
        <v>1</v>
      </c>
      <c r="J248" s="34"/>
      <c r="K248" s="34"/>
      <c r="L248" s="34"/>
      <c r="M248" s="34"/>
      <c r="N248" s="34"/>
    </row>
    <row r="249" spans="1:9" ht="14.25">
      <c r="A249" s="39"/>
      <c r="B249" s="101" t="s">
        <v>55</v>
      </c>
      <c r="C249" s="40">
        <v>9.614</v>
      </c>
      <c r="D249" s="40">
        <v>3.156</v>
      </c>
      <c r="E249" s="40"/>
      <c r="F249" s="41">
        <v>6.458</v>
      </c>
      <c r="G249" s="34"/>
      <c r="H249" s="7" t="b">
        <f t="shared" si="4"/>
        <v>1</v>
      </c>
      <c r="I249" s="34"/>
    </row>
    <row r="250" spans="1:8" ht="14.25">
      <c r="A250" s="25"/>
      <c r="B250" s="102" t="s">
        <v>28</v>
      </c>
      <c r="C250" s="103">
        <v>7.173</v>
      </c>
      <c r="D250" s="103">
        <v>7.173</v>
      </c>
      <c r="E250" s="103"/>
      <c r="F250" s="104"/>
      <c r="H250" s="7" t="b">
        <f t="shared" si="4"/>
        <v>1</v>
      </c>
    </row>
    <row r="251" spans="1:8" s="21" customFormat="1" ht="14.25">
      <c r="A251" s="3">
        <v>17</v>
      </c>
      <c r="B251" s="50" t="s">
        <v>107</v>
      </c>
      <c r="C251" s="5">
        <f>SUM(C252)</f>
        <v>1.552</v>
      </c>
      <c r="D251" s="5">
        <f>SUM(D252)</f>
        <v>1.552</v>
      </c>
      <c r="E251" s="5">
        <f>SUM(E252)</f>
        <v>0</v>
      </c>
      <c r="F251" s="6">
        <f>SUM(F252)</f>
        <v>0</v>
      </c>
      <c r="H251" s="7" t="b">
        <f t="shared" si="4"/>
        <v>1</v>
      </c>
    </row>
    <row r="252" spans="1:8" ht="14.25">
      <c r="A252" s="8"/>
      <c r="B252" s="43" t="s">
        <v>33</v>
      </c>
      <c r="C252" s="19">
        <v>1.552</v>
      </c>
      <c r="D252" s="19">
        <v>1.552</v>
      </c>
      <c r="E252" s="19"/>
      <c r="F252" s="20"/>
      <c r="H252" s="7" t="b">
        <f t="shared" si="4"/>
        <v>1</v>
      </c>
    </row>
    <row r="253" spans="1:8" ht="14.25">
      <c r="A253" s="3">
        <v>18</v>
      </c>
      <c r="B253" s="50" t="s">
        <v>108</v>
      </c>
      <c r="C253" s="5">
        <f>SUM(C254)</f>
        <v>2.706</v>
      </c>
      <c r="D253" s="5">
        <f>SUM(D254)</f>
        <v>2.706</v>
      </c>
      <c r="E253" s="5">
        <f>SUM(E254)</f>
        <v>0</v>
      </c>
      <c r="F253" s="6">
        <f>SUM(F254)</f>
        <v>0</v>
      </c>
      <c r="H253" s="7" t="b">
        <f t="shared" si="4"/>
        <v>1</v>
      </c>
    </row>
    <row r="254" spans="1:6" ht="14.25">
      <c r="A254" s="8"/>
      <c r="B254" s="43" t="s">
        <v>33</v>
      </c>
      <c r="C254" s="19">
        <v>2.706</v>
      </c>
      <c r="D254" s="19">
        <v>2.706</v>
      </c>
      <c r="E254" s="19"/>
      <c r="F254" s="20"/>
    </row>
    <row r="255" spans="1:8" ht="14.25">
      <c r="A255" s="105"/>
      <c r="B255" s="106" t="s">
        <v>43</v>
      </c>
      <c r="C255" s="107">
        <v>0</v>
      </c>
      <c r="D255" s="107">
        <v>0</v>
      </c>
      <c r="E255" s="107">
        <v>0</v>
      </c>
      <c r="F255" s="108">
        <v>0</v>
      </c>
      <c r="H255" s="7" t="b">
        <f t="shared" si="4"/>
        <v>1</v>
      </c>
    </row>
    <row r="256" spans="1:13" ht="14.25">
      <c r="A256" s="105"/>
      <c r="B256" s="109" t="s">
        <v>32</v>
      </c>
      <c r="C256" s="107">
        <f>C255+C195</f>
        <v>481.7190000000001</v>
      </c>
      <c r="D256" s="107">
        <f>D255+D195</f>
        <v>503.55800000000005</v>
      </c>
      <c r="E256" s="107">
        <f>E255+E195</f>
        <v>64.697</v>
      </c>
      <c r="F256" s="108">
        <f>F255+F195</f>
        <v>42.858</v>
      </c>
      <c r="J256" s="34"/>
      <c r="K256" s="34"/>
      <c r="L256" s="34"/>
      <c r="M256" s="34"/>
    </row>
    <row r="257" spans="1:8" ht="14.25">
      <c r="A257" s="147" t="s">
        <v>26</v>
      </c>
      <c r="B257" s="148"/>
      <c r="C257" s="148"/>
      <c r="D257" s="148"/>
      <c r="E257" s="148"/>
      <c r="F257" s="149"/>
      <c r="H257" s="7" t="b">
        <f t="shared" si="4"/>
        <v>1</v>
      </c>
    </row>
    <row r="258" spans="1:8" ht="14.25">
      <c r="A258" s="105"/>
      <c r="B258" s="106" t="s">
        <v>30</v>
      </c>
      <c r="C258" s="107">
        <f>C261+C266+C269+C259</f>
        <v>492.841</v>
      </c>
      <c r="D258" s="107">
        <f>D261+D266+D269+D259</f>
        <v>410.685</v>
      </c>
      <c r="E258" s="107">
        <f>E261+E266+E269+E259</f>
        <v>0</v>
      </c>
      <c r="F258" s="108">
        <f>F261+F266+F269+F259</f>
        <v>82.15599999999999</v>
      </c>
      <c r="H258" s="7" t="b">
        <f t="shared" si="4"/>
        <v>1</v>
      </c>
    </row>
    <row r="259" spans="1:8" ht="14.25">
      <c r="A259" s="3">
        <v>1</v>
      </c>
      <c r="B259" s="4" t="s">
        <v>102</v>
      </c>
      <c r="C259" s="5">
        <f>SUM(C260)</f>
        <v>2.88</v>
      </c>
      <c r="D259" s="5">
        <f>SUM(D260)</f>
        <v>0</v>
      </c>
      <c r="E259" s="5">
        <f>SUM(E260)</f>
        <v>0</v>
      </c>
      <c r="F259" s="6">
        <f>SUM(F260)</f>
        <v>2.88</v>
      </c>
      <c r="H259" s="7" t="b">
        <f t="shared" si="4"/>
        <v>1</v>
      </c>
    </row>
    <row r="260" spans="1:8" ht="14.25">
      <c r="A260" s="8"/>
      <c r="B260" s="9" t="s">
        <v>55</v>
      </c>
      <c r="C260" s="19">
        <v>2.88</v>
      </c>
      <c r="D260" s="19"/>
      <c r="E260" s="19"/>
      <c r="F260" s="20">
        <v>2.88</v>
      </c>
      <c r="H260" s="7" t="b">
        <f t="shared" si="4"/>
        <v>1</v>
      </c>
    </row>
    <row r="261" spans="1:8" ht="14.25">
      <c r="A261" s="3">
        <v>2</v>
      </c>
      <c r="B261" s="4" t="s">
        <v>19</v>
      </c>
      <c r="C261" s="5">
        <f>SUM(C262:C265)</f>
        <v>292.766</v>
      </c>
      <c r="D261" s="5">
        <f>SUM(D262:D265)</f>
        <v>228.49</v>
      </c>
      <c r="E261" s="5">
        <f>SUM(E262:E265)</f>
        <v>0</v>
      </c>
      <c r="F261" s="6">
        <f>SUM(F262:F265)</f>
        <v>64.276</v>
      </c>
      <c r="H261" s="7" t="b">
        <f t="shared" si="4"/>
        <v>1</v>
      </c>
    </row>
    <row r="262" spans="1:8" ht="14.25">
      <c r="A262" s="17"/>
      <c r="B262" s="18" t="s">
        <v>42</v>
      </c>
      <c r="C262" s="40">
        <v>68.026</v>
      </c>
      <c r="D262" s="40">
        <v>3.75</v>
      </c>
      <c r="E262" s="40"/>
      <c r="F262" s="41">
        <v>64.276</v>
      </c>
      <c r="H262" s="7" t="b">
        <f t="shared" si="4"/>
        <v>1</v>
      </c>
    </row>
    <row r="263" spans="1:6" ht="14.25">
      <c r="A263" s="17"/>
      <c r="B263" s="18" t="s">
        <v>60</v>
      </c>
      <c r="C263" s="40">
        <v>162</v>
      </c>
      <c r="D263" s="40">
        <v>162</v>
      </c>
      <c r="E263" s="40"/>
      <c r="F263" s="41"/>
    </row>
    <row r="264" spans="1:8" ht="14.25">
      <c r="A264" s="17"/>
      <c r="B264" s="18" t="s">
        <v>55</v>
      </c>
      <c r="C264" s="40">
        <v>32.74</v>
      </c>
      <c r="D264" s="40">
        <v>32.74</v>
      </c>
      <c r="E264" s="40"/>
      <c r="F264" s="41"/>
      <c r="H264" s="7" t="b">
        <f t="shared" si="4"/>
        <v>1</v>
      </c>
    </row>
    <row r="265" spans="1:8" ht="14.25">
      <c r="A265" s="8"/>
      <c r="B265" s="9" t="s">
        <v>28</v>
      </c>
      <c r="C265" s="19">
        <v>30</v>
      </c>
      <c r="D265" s="19">
        <v>30</v>
      </c>
      <c r="E265" s="19"/>
      <c r="F265" s="20"/>
      <c r="H265" s="7" t="b">
        <f t="shared" si="4"/>
        <v>1</v>
      </c>
    </row>
    <row r="266" spans="1:8" ht="14.25">
      <c r="A266" s="3">
        <v>3</v>
      </c>
      <c r="B266" s="4" t="s">
        <v>20</v>
      </c>
      <c r="C266" s="5">
        <f>SUM(C267:C268)</f>
        <v>197</v>
      </c>
      <c r="D266" s="5">
        <f>SUM(D267:D268)</f>
        <v>182</v>
      </c>
      <c r="E266" s="5">
        <f>SUM(E267:E268)</f>
        <v>0</v>
      </c>
      <c r="F266" s="6">
        <f>SUM(F267:F268)</f>
        <v>15</v>
      </c>
      <c r="H266" s="7" t="b">
        <f t="shared" si="4"/>
        <v>1</v>
      </c>
    </row>
    <row r="267" spans="1:8" ht="14.25">
      <c r="A267" s="16"/>
      <c r="B267" s="118" t="s">
        <v>28</v>
      </c>
      <c r="C267" s="72">
        <v>132</v>
      </c>
      <c r="D267" s="72">
        <v>132</v>
      </c>
      <c r="E267" s="72"/>
      <c r="F267" s="73"/>
      <c r="H267" s="7" t="b">
        <f t="shared" si="4"/>
        <v>1</v>
      </c>
    </row>
    <row r="268" spans="1:8" ht="14.25">
      <c r="A268" s="10"/>
      <c r="B268" s="11" t="s">
        <v>55</v>
      </c>
      <c r="C268" s="37">
        <v>65</v>
      </c>
      <c r="D268" s="37">
        <v>50</v>
      </c>
      <c r="E268" s="37"/>
      <c r="F268" s="38">
        <v>15</v>
      </c>
      <c r="H268" s="7" t="b">
        <f t="shared" si="4"/>
        <v>1</v>
      </c>
    </row>
    <row r="269" spans="1:8" s="21" customFormat="1" ht="14.25">
      <c r="A269" s="3">
        <v>4</v>
      </c>
      <c r="B269" s="4" t="s">
        <v>76</v>
      </c>
      <c r="C269" s="5">
        <f>C270</f>
        <v>0.195</v>
      </c>
      <c r="D269" s="5">
        <f>D270</f>
        <v>0.195</v>
      </c>
      <c r="E269" s="5">
        <f>E270</f>
        <v>0</v>
      </c>
      <c r="F269" s="6">
        <f>F270</f>
        <v>0</v>
      </c>
      <c r="H269" s="7" t="b">
        <f t="shared" si="4"/>
        <v>1</v>
      </c>
    </row>
    <row r="270" spans="1:8" s="21" customFormat="1" ht="14.25">
      <c r="A270" s="8"/>
      <c r="B270" s="9" t="s">
        <v>42</v>
      </c>
      <c r="C270" s="19">
        <v>0.195</v>
      </c>
      <c r="D270" s="19">
        <v>0.195</v>
      </c>
      <c r="E270" s="19"/>
      <c r="F270" s="20"/>
      <c r="H270" s="7" t="b">
        <f t="shared" si="4"/>
        <v>1</v>
      </c>
    </row>
    <row r="271" spans="1:6" ht="14.25">
      <c r="A271" s="105"/>
      <c r="B271" s="109" t="s">
        <v>31</v>
      </c>
      <c r="C271" s="107">
        <f>C272+C274+C276+C278</f>
        <v>132.85</v>
      </c>
      <c r="D271" s="107">
        <f>D272+D274+D276+D278</f>
        <v>132.85</v>
      </c>
      <c r="E271" s="107">
        <f>E272+E274+E276+E278</f>
        <v>0</v>
      </c>
      <c r="F271" s="108">
        <f>F272+F274+F276+F278</f>
        <v>0</v>
      </c>
    </row>
    <row r="272" spans="1:6" s="21" customFormat="1" ht="14.25">
      <c r="A272" s="44">
        <v>1</v>
      </c>
      <c r="B272" s="1" t="s">
        <v>113</v>
      </c>
      <c r="C272" s="46">
        <f>SUM(C273)</f>
        <v>1.45</v>
      </c>
      <c r="D272" s="46">
        <f>SUM(D273)</f>
        <v>1.45</v>
      </c>
      <c r="E272" s="46">
        <f>SUM(E273)</f>
        <v>0</v>
      </c>
      <c r="F272" s="47">
        <f>SUM(F273)</f>
        <v>0</v>
      </c>
    </row>
    <row r="273" spans="1:6" ht="14.25">
      <c r="A273" s="8"/>
      <c r="B273" s="15" t="s">
        <v>60</v>
      </c>
      <c r="C273" s="19">
        <v>1.45</v>
      </c>
      <c r="D273" s="19">
        <v>1.45</v>
      </c>
      <c r="E273" s="19"/>
      <c r="F273" s="20"/>
    </row>
    <row r="274" spans="1:6" ht="14.25">
      <c r="A274" s="44">
        <v>2</v>
      </c>
      <c r="B274" s="1" t="s">
        <v>114</v>
      </c>
      <c r="C274" s="46">
        <f>SUM(C275)</f>
        <v>1.4</v>
      </c>
      <c r="D274" s="46">
        <f>SUM(D275)</f>
        <v>1.4</v>
      </c>
      <c r="E274" s="46">
        <f>SUM(E275)</f>
        <v>0</v>
      </c>
      <c r="F274" s="47">
        <f>SUM(F275)</f>
        <v>0</v>
      </c>
    </row>
    <row r="275" spans="1:6" ht="14.25">
      <c r="A275" s="8"/>
      <c r="B275" s="15" t="s">
        <v>60</v>
      </c>
      <c r="C275" s="19">
        <v>1.4</v>
      </c>
      <c r="D275" s="19">
        <v>1.4</v>
      </c>
      <c r="E275" s="19"/>
      <c r="F275" s="20"/>
    </row>
    <row r="276" spans="1:6" ht="14.25">
      <c r="A276" s="44">
        <v>3</v>
      </c>
      <c r="B276" s="1" t="s">
        <v>24</v>
      </c>
      <c r="C276" s="46">
        <f>SUM(C277)</f>
        <v>128</v>
      </c>
      <c r="D276" s="46">
        <f>SUM(D277)</f>
        <v>128</v>
      </c>
      <c r="E276" s="46">
        <f>SUM(E277)</f>
        <v>0</v>
      </c>
      <c r="F276" s="47">
        <f>SUM(F277)</f>
        <v>0</v>
      </c>
    </row>
    <row r="277" spans="1:6" ht="14.25">
      <c r="A277" s="8"/>
      <c r="B277" s="15" t="s">
        <v>60</v>
      </c>
      <c r="C277" s="19">
        <v>128</v>
      </c>
      <c r="D277" s="19">
        <v>128</v>
      </c>
      <c r="E277" s="19"/>
      <c r="F277" s="20"/>
    </row>
    <row r="278" spans="1:6" ht="14.25">
      <c r="A278" s="44">
        <v>4</v>
      </c>
      <c r="B278" s="1" t="s">
        <v>52</v>
      </c>
      <c r="C278" s="46">
        <f>SUM(C279)</f>
        <v>2</v>
      </c>
      <c r="D278" s="46">
        <f>SUM(D279)</f>
        <v>2</v>
      </c>
      <c r="E278" s="46">
        <f>SUM(E279)</f>
        <v>0</v>
      </c>
      <c r="F278" s="47">
        <f>SUM(F279)</f>
        <v>0</v>
      </c>
    </row>
    <row r="279" spans="1:6" ht="14.25">
      <c r="A279" s="8"/>
      <c r="B279" s="15" t="s">
        <v>60</v>
      </c>
      <c r="C279" s="19">
        <v>2</v>
      </c>
      <c r="D279" s="19">
        <v>2</v>
      </c>
      <c r="E279" s="19"/>
      <c r="F279" s="20"/>
    </row>
    <row r="280" spans="1:6" ht="14.25">
      <c r="A280" s="105"/>
      <c r="B280" s="109" t="s">
        <v>47</v>
      </c>
      <c r="C280" s="107">
        <f>C271+C258</f>
        <v>625.691</v>
      </c>
      <c r="D280" s="107">
        <f>D271+D258</f>
        <v>543.535</v>
      </c>
      <c r="E280" s="107">
        <f>E271+E258</f>
        <v>0</v>
      </c>
      <c r="F280" s="108">
        <f>F271+F258</f>
        <v>82.15599999999999</v>
      </c>
    </row>
    <row r="281" spans="1:8" ht="14.25">
      <c r="A281" s="133" t="s">
        <v>79</v>
      </c>
      <c r="B281" s="134"/>
      <c r="C281" s="134"/>
      <c r="D281" s="134"/>
      <c r="E281" s="134"/>
      <c r="F281" s="135"/>
      <c r="H281" s="7" t="b">
        <f t="shared" si="4"/>
        <v>1</v>
      </c>
    </row>
    <row r="282" spans="1:8" ht="14.25">
      <c r="A282" s="52"/>
      <c r="B282" s="110" t="s">
        <v>31</v>
      </c>
      <c r="C282" s="111">
        <f>C283+C285+C287+C289</f>
        <v>136.601</v>
      </c>
      <c r="D282" s="111">
        <f>D283+D285+D287+D289</f>
        <v>120.28</v>
      </c>
      <c r="E282" s="111">
        <f>E283+E285+E287+E289</f>
        <v>0</v>
      </c>
      <c r="F282" s="112">
        <f>F283+F285+F287+F289</f>
        <v>16.321</v>
      </c>
      <c r="H282" s="7" t="b">
        <f t="shared" si="4"/>
        <v>1</v>
      </c>
    </row>
    <row r="283" spans="1:6" ht="14.25">
      <c r="A283" s="3">
        <v>1</v>
      </c>
      <c r="B283" s="13" t="s">
        <v>44</v>
      </c>
      <c r="C283" s="5">
        <f>SUM(C284)</f>
        <v>120.14</v>
      </c>
      <c r="D283" s="5">
        <f>SUM(D284)</f>
        <v>120.14</v>
      </c>
      <c r="E283" s="5">
        <f>SUM(E284)</f>
        <v>0</v>
      </c>
      <c r="F283" s="6">
        <f>SUM(F284)</f>
        <v>0</v>
      </c>
    </row>
    <row r="284" spans="1:6" ht="14.25">
      <c r="A284" s="8"/>
      <c r="B284" s="15" t="s">
        <v>28</v>
      </c>
      <c r="C284" s="19">
        <v>120.14</v>
      </c>
      <c r="D284" s="19">
        <v>120.14</v>
      </c>
      <c r="E284" s="19"/>
      <c r="F284" s="20"/>
    </row>
    <row r="285" spans="1:8" ht="14.25">
      <c r="A285" s="3">
        <v>2</v>
      </c>
      <c r="B285" s="13" t="s">
        <v>80</v>
      </c>
      <c r="C285" s="5">
        <f>SUM(C286)</f>
        <v>7.487</v>
      </c>
      <c r="D285" s="5">
        <f>SUM(D286)</f>
        <v>0</v>
      </c>
      <c r="E285" s="5">
        <f>SUM(E286)</f>
        <v>0</v>
      </c>
      <c r="F285" s="6">
        <f>SUM(F286)</f>
        <v>7.487</v>
      </c>
      <c r="H285" s="7" t="b">
        <f t="shared" si="4"/>
        <v>1</v>
      </c>
    </row>
    <row r="286" spans="1:8" ht="14.25">
      <c r="A286" s="8"/>
      <c r="B286" s="15" t="s">
        <v>55</v>
      </c>
      <c r="C286" s="19">
        <v>7.487</v>
      </c>
      <c r="D286" s="19"/>
      <c r="E286" s="19"/>
      <c r="F286" s="20">
        <v>7.487</v>
      </c>
      <c r="H286" s="7" t="b">
        <f t="shared" si="4"/>
        <v>1</v>
      </c>
    </row>
    <row r="287" spans="1:8" ht="14.25">
      <c r="A287" s="3">
        <v>3</v>
      </c>
      <c r="B287" s="13" t="s">
        <v>84</v>
      </c>
      <c r="C287" s="5">
        <f>SUM(C288)</f>
        <v>3.39</v>
      </c>
      <c r="D287" s="5">
        <f>SUM(D288)</f>
        <v>0</v>
      </c>
      <c r="E287" s="5">
        <f>SUM(E288)</f>
        <v>0</v>
      </c>
      <c r="F287" s="6">
        <f>SUM(F288)</f>
        <v>3.39</v>
      </c>
      <c r="H287" s="7" t="b">
        <f t="shared" si="4"/>
        <v>1</v>
      </c>
    </row>
    <row r="288" spans="1:8" ht="14.25">
      <c r="A288" s="14"/>
      <c r="B288" s="15" t="s">
        <v>28</v>
      </c>
      <c r="C288" s="19">
        <v>3.39</v>
      </c>
      <c r="D288" s="19"/>
      <c r="E288" s="19"/>
      <c r="F288" s="20">
        <v>3.39</v>
      </c>
      <c r="H288" s="7" t="b">
        <f t="shared" si="4"/>
        <v>1</v>
      </c>
    </row>
    <row r="289" spans="1:6" ht="14.25">
      <c r="A289" s="3">
        <v>4</v>
      </c>
      <c r="B289" s="13" t="s">
        <v>110</v>
      </c>
      <c r="C289" s="5">
        <f>SUM(C290)</f>
        <v>5.584</v>
      </c>
      <c r="D289" s="5">
        <f>SUM(D290)</f>
        <v>0.14</v>
      </c>
      <c r="E289" s="5">
        <f>SUM(E290)</f>
        <v>0</v>
      </c>
      <c r="F289" s="6">
        <f>SUM(F290)</f>
        <v>5.444</v>
      </c>
    </row>
    <row r="290" spans="1:6" ht="14.25">
      <c r="A290" s="8"/>
      <c r="B290" s="15" t="s">
        <v>55</v>
      </c>
      <c r="C290" s="19">
        <v>5.584</v>
      </c>
      <c r="D290" s="19">
        <v>0.14</v>
      </c>
      <c r="E290" s="19"/>
      <c r="F290" s="20">
        <v>5.444</v>
      </c>
    </row>
    <row r="291" spans="1:6" ht="15" thickBot="1">
      <c r="A291" s="113"/>
      <c r="B291" s="114" t="s">
        <v>27</v>
      </c>
      <c r="C291" s="126">
        <f>C256+C193+C176+C282+C280</f>
        <v>7154.735000000001</v>
      </c>
      <c r="D291" s="126">
        <f>D256+D193+D176+D282+D280</f>
        <v>4874.436</v>
      </c>
      <c r="E291" s="126">
        <f>E256+E193+E176+E282+E280</f>
        <v>64.697</v>
      </c>
      <c r="F291" s="127">
        <f>F256+F193+F176+F282+F280</f>
        <v>2469.9829999999997</v>
      </c>
    </row>
    <row r="292" spans="1:6" ht="14.25">
      <c r="A292" s="115"/>
      <c r="B292" s="115"/>
      <c r="C292" s="116"/>
      <c r="D292" s="116"/>
      <c r="E292" s="115"/>
      <c r="F292" s="116"/>
    </row>
    <row r="293" spans="1:6" ht="14.25">
      <c r="A293" s="115"/>
      <c r="B293" s="115"/>
      <c r="C293" s="116"/>
      <c r="D293" s="116"/>
      <c r="E293" s="115"/>
      <c r="F293" s="116"/>
    </row>
    <row r="294" ht="16.5" customHeight="1"/>
    <row r="296" spans="2:6" ht="14.25">
      <c r="B296" s="117"/>
      <c r="D296" s="145"/>
      <c r="E296" s="145"/>
      <c r="F296" s="145"/>
    </row>
  </sheetData>
  <sheetProtection/>
  <autoFilter ref="B1:B296"/>
  <mergeCells count="17">
    <mergeCell ref="D296:F296"/>
    <mergeCell ref="A1:F1"/>
    <mergeCell ref="A257:F257"/>
    <mergeCell ref="A3:F3"/>
    <mergeCell ref="A4:F4"/>
    <mergeCell ref="A5:F5"/>
    <mergeCell ref="A6:F6"/>
    <mergeCell ref="A194:F194"/>
    <mergeCell ref="A177:F177"/>
    <mergeCell ref="C8:C9"/>
    <mergeCell ref="A281:F281"/>
    <mergeCell ref="F8:F9"/>
    <mergeCell ref="A11:F11"/>
    <mergeCell ref="A8:A9"/>
    <mergeCell ref="B8:B9"/>
    <mergeCell ref="D8:D9"/>
    <mergeCell ref="E8:E9"/>
  </mergeCells>
  <printOptions/>
  <pageMargins left="0.9448818897637796" right="0.35433070866141736" top="0.7874015748031497" bottom="0.6692913385826772" header="0.5118110236220472" footer="0.5118110236220472"/>
  <pageSetup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42"/>
  <sheetViews>
    <sheetView zoomScalePageLayoutView="0" workbookViewId="0" topLeftCell="A315">
      <selection activeCell="C326" sqref="C326:F326"/>
    </sheetView>
  </sheetViews>
  <sheetFormatPr defaultColWidth="9.140625" defaultRowHeight="12.75"/>
  <cols>
    <col min="1" max="1" width="5.57421875" style="21" customWidth="1"/>
    <col min="2" max="2" width="28.421875" style="7" customWidth="1"/>
    <col min="3" max="3" width="15.00390625" style="7" customWidth="1"/>
    <col min="4" max="4" width="12.8515625" style="7" customWidth="1"/>
    <col min="5" max="6" width="14.57421875" style="7" customWidth="1"/>
    <col min="7" max="16384" width="9.140625" style="7" customWidth="1"/>
  </cols>
  <sheetData>
    <row r="1" spans="1:6" ht="14.25">
      <c r="A1" s="146"/>
      <c r="B1" s="146"/>
      <c r="C1" s="146"/>
      <c r="D1" s="146"/>
      <c r="E1" s="146"/>
      <c r="F1" s="146"/>
    </row>
    <row r="3" spans="1:6" ht="14.25">
      <c r="A3" s="150"/>
      <c r="B3" s="150"/>
      <c r="C3" s="150"/>
      <c r="D3" s="150"/>
      <c r="E3" s="150"/>
      <c r="F3" s="150"/>
    </row>
    <row r="4" spans="1:6" ht="14.25">
      <c r="A4" s="151"/>
      <c r="B4" s="151"/>
      <c r="C4" s="151"/>
      <c r="D4" s="151"/>
      <c r="E4" s="151"/>
      <c r="F4" s="151"/>
    </row>
    <row r="5" spans="1:6" ht="14.25">
      <c r="A5" s="151"/>
      <c r="B5" s="151"/>
      <c r="C5" s="151"/>
      <c r="D5" s="151"/>
      <c r="E5" s="151"/>
      <c r="F5" s="151"/>
    </row>
    <row r="6" spans="1:6" ht="14.25">
      <c r="A6" s="151"/>
      <c r="B6" s="151"/>
      <c r="C6" s="151"/>
      <c r="D6" s="151"/>
      <c r="E6" s="151"/>
      <c r="F6" s="151"/>
    </row>
    <row r="7" ht="15" thickBot="1"/>
    <row r="8" spans="1:6" ht="47.25" customHeight="1">
      <c r="A8" s="141"/>
      <c r="B8" s="143"/>
      <c r="C8" s="158"/>
      <c r="D8" s="143"/>
      <c r="E8" s="143"/>
      <c r="F8" s="136"/>
    </row>
    <row r="9" spans="1:6" ht="31.5" customHeight="1" thickBot="1">
      <c r="A9" s="142"/>
      <c r="B9" s="144"/>
      <c r="C9" s="159"/>
      <c r="D9" s="144"/>
      <c r="E9" s="144"/>
      <c r="F9" s="137"/>
    </row>
    <row r="10" spans="1:6" ht="14.25">
      <c r="A10" s="22"/>
      <c r="B10" s="23"/>
      <c r="C10" s="23"/>
      <c r="D10" s="23"/>
      <c r="E10" s="23"/>
      <c r="F10" s="24"/>
    </row>
    <row r="11" spans="1:6" ht="14.25">
      <c r="A11" s="138"/>
      <c r="B11" s="139"/>
      <c r="C11" s="139"/>
      <c r="D11" s="139"/>
      <c r="E11" s="139"/>
      <c r="F11" s="140"/>
    </row>
    <row r="12" spans="1:6" ht="14.25">
      <c r="A12" s="26"/>
      <c r="B12" s="27"/>
      <c r="C12" s="28"/>
      <c r="D12" s="28"/>
      <c r="E12" s="28"/>
      <c r="F12" s="29"/>
    </row>
    <row r="13" spans="1:6" ht="15" customHeight="1">
      <c r="A13" s="3"/>
      <c r="B13" s="13"/>
      <c r="C13" s="5"/>
      <c r="D13" s="5"/>
      <c r="E13" s="5"/>
      <c r="F13" s="6"/>
    </row>
    <row r="14" spans="1:8" ht="15" customHeight="1">
      <c r="A14" s="30"/>
      <c r="B14" s="31" t="s">
        <v>85</v>
      </c>
      <c r="C14" s="32">
        <v>0.603</v>
      </c>
      <c r="D14" s="32"/>
      <c r="E14" s="32"/>
      <c r="F14" s="33">
        <v>0.603</v>
      </c>
      <c r="H14" s="7" t="b">
        <f>IF((C14+E14)=(D14+F14),TRUE,FALSE)</f>
        <v>1</v>
      </c>
    </row>
    <row r="15" spans="1:8" ht="15" customHeight="1">
      <c r="A15" s="30"/>
      <c r="B15" s="31" t="s">
        <v>60</v>
      </c>
      <c r="C15" s="32">
        <v>96.05</v>
      </c>
      <c r="D15" s="32">
        <v>96.05</v>
      </c>
      <c r="E15" s="32"/>
      <c r="F15" s="33"/>
      <c r="G15" s="34"/>
      <c r="H15" s="7" t="b">
        <f aca="true" t="shared" si="0" ref="H15:H78">IF((C15+E15)=(D15+F15),TRUE,FALSE)</f>
        <v>1</v>
      </c>
    </row>
    <row r="16" spans="1:8" ht="15" customHeight="1">
      <c r="A16" s="30"/>
      <c r="B16" s="31" t="s">
        <v>55</v>
      </c>
      <c r="C16" s="32">
        <v>163.775</v>
      </c>
      <c r="D16" s="32">
        <v>57.547</v>
      </c>
      <c r="E16" s="32"/>
      <c r="F16" s="33">
        <v>106.228</v>
      </c>
      <c r="H16" s="7" t="b">
        <f t="shared" si="0"/>
        <v>1</v>
      </c>
    </row>
    <row r="17" spans="1:8" ht="15" customHeight="1">
      <c r="A17" s="3">
        <v>2</v>
      </c>
      <c r="B17" s="13" t="s">
        <v>19</v>
      </c>
      <c r="C17" s="5"/>
      <c r="D17" s="5"/>
      <c r="E17" s="5"/>
      <c r="F17" s="6"/>
      <c r="H17" s="7" t="b">
        <f t="shared" si="0"/>
        <v>1</v>
      </c>
    </row>
    <row r="18" spans="1:8" ht="15" customHeight="1">
      <c r="A18" s="39"/>
      <c r="B18" s="12" t="s">
        <v>33</v>
      </c>
      <c r="C18" s="40">
        <v>43.142</v>
      </c>
      <c r="D18" s="40">
        <v>32.3</v>
      </c>
      <c r="E18" s="40"/>
      <c r="F18" s="41">
        <v>10.842</v>
      </c>
      <c r="H18" s="7" t="b">
        <f t="shared" si="0"/>
        <v>1</v>
      </c>
    </row>
    <row r="19" spans="1:8" ht="15" customHeight="1">
      <c r="A19" s="39"/>
      <c r="B19" s="12" t="s">
        <v>42</v>
      </c>
      <c r="C19" s="40"/>
      <c r="D19" s="40">
        <v>5</v>
      </c>
      <c r="E19" s="40">
        <v>5</v>
      </c>
      <c r="F19" s="41"/>
      <c r="H19" s="7" t="b">
        <f t="shared" si="0"/>
        <v>1</v>
      </c>
    </row>
    <row r="20" spans="1:8" ht="15" customHeight="1">
      <c r="A20" s="39"/>
      <c r="B20" s="12" t="s">
        <v>60</v>
      </c>
      <c r="C20" s="40">
        <v>349.35</v>
      </c>
      <c r="D20" s="40">
        <v>349.35</v>
      </c>
      <c r="E20" s="42"/>
      <c r="F20" s="41"/>
      <c r="G20" s="34"/>
      <c r="H20" s="7" t="b">
        <f t="shared" si="0"/>
        <v>1</v>
      </c>
    </row>
    <row r="21" spans="1:8" ht="15" customHeight="1">
      <c r="A21" s="39"/>
      <c r="B21" s="12" t="s">
        <v>55</v>
      </c>
      <c r="C21" s="40">
        <v>215.223</v>
      </c>
      <c r="D21" s="40">
        <v>129.757</v>
      </c>
      <c r="E21" s="18"/>
      <c r="F21" s="41">
        <v>85.466</v>
      </c>
      <c r="H21" s="7" t="b">
        <f t="shared" si="0"/>
        <v>1</v>
      </c>
    </row>
    <row r="22" spans="1:8" ht="15" customHeight="1">
      <c r="A22" s="3">
        <v>3</v>
      </c>
      <c r="B22" s="50" t="s">
        <v>94</v>
      </c>
      <c r="C22" s="5"/>
      <c r="D22" s="5"/>
      <c r="E22" s="5"/>
      <c r="F22" s="6"/>
      <c r="H22" s="7" t="b">
        <f t="shared" si="0"/>
        <v>1</v>
      </c>
    </row>
    <row r="23" spans="1:8" ht="15" customHeight="1">
      <c r="A23" s="14"/>
      <c r="B23" s="15"/>
      <c r="C23" s="19"/>
      <c r="D23" s="19"/>
      <c r="E23" s="19"/>
      <c r="F23" s="20"/>
      <c r="H23" s="7" t="b">
        <f t="shared" si="0"/>
        <v>1</v>
      </c>
    </row>
    <row r="24" spans="1:6" s="21" customFormat="1" ht="15" customHeight="1">
      <c r="A24" s="3"/>
      <c r="B24" s="13" t="s">
        <v>96</v>
      </c>
      <c r="C24" s="5"/>
      <c r="D24" s="5"/>
      <c r="E24" s="5"/>
      <c r="F24" s="6"/>
    </row>
    <row r="25" spans="1:6" ht="15" customHeight="1">
      <c r="A25" s="35"/>
      <c r="B25" s="96" t="s">
        <v>50</v>
      </c>
      <c r="C25" s="37">
        <v>3.082</v>
      </c>
      <c r="D25" s="37"/>
      <c r="E25" s="37"/>
      <c r="F25" s="38">
        <v>3.082</v>
      </c>
    </row>
    <row r="26" spans="1:6" ht="15" customHeight="1">
      <c r="A26" s="14"/>
      <c r="B26" s="15" t="s">
        <v>60</v>
      </c>
      <c r="C26" s="19">
        <v>1.4</v>
      </c>
      <c r="D26" s="19">
        <v>1.4</v>
      </c>
      <c r="E26" s="19"/>
      <c r="F26" s="20"/>
    </row>
    <row r="27" spans="1:6" ht="15" customHeight="1">
      <c r="A27" s="3"/>
      <c r="B27" s="13" t="s">
        <v>109</v>
      </c>
      <c r="C27" s="5"/>
      <c r="D27" s="5"/>
      <c r="E27" s="5"/>
      <c r="F27" s="6"/>
    </row>
    <row r="28" spans="1:6" ht="15" customHeight="1">
      <c r="A28" s="14"/>
      <c r="B28" s="15" t="s">
        <v>55</v>
      </c>
      <c r="C28" s="19">
        <v>5.27</v>
      </c>
      <c r="D28" s="19">
        <v>5.27</v>
      </c>
      <c r="E28" s="19"/>
      <c r="F28" s="20"/>
    </row>
    <row r="29" spans="1:8" ht="15" customHeight="1">
      <c r="A29" s="44">
        <v>4</v>
      </c>
      <c r="B29" s="1" t="s">
        <v>20</v>
      </c>
      <c r="C29" s="46"/>
      <c r="D29" s="46"/>
      <c r="E29" s="46"/>
      <c r="F29" s="47"/>
      <c r="H29" s="7" t="b">
        <f t="shared" si="0"/>
        <v>1</v>
      </c>
    </row>
    <row r="30" spans="1:8" ht="15" customHeight="1">
      <c r="A30" s="39"/>
      <c r="B30" s="12" t="s">
        <v>60</v>
      </c>
      <c r="C30" s="40">
        <v>3.14</v>
      </c>
      <c r="D30" s="40">
        <v>0.45</v>
      </c>
      <c r="E30" s="40"/>
      <c r="F30" s="41">
        <v>2.69</v>
      </c>
      <c r="G30" s="34"/>
      <c r="H30" s="7" t="b">
        <f t="shared" si="0"/>
        <v>1</v>
      </c>
    </row>
    <row r="31" spans="1:8" s="21" customFormat="1" ht="15" customHeight="1">
      <c r="A31" s="3">
        <v>5</v>
      </c>
      <c r="B31" s="4" t="s">
        <v>92</v>
      </c>
      <c r="C31" s="5"/>
      <c r="D31" s="5"/>
      <c r="E31" s="5"/>
      <c r="F31" s="6"/>
      <c r="G31" s="119"/>
      <c r="H31" s="7" t="b">
        <f t="shared" si="0"/>
        <v>1</v>
      </c>
    </row>
    <row r="32" spans="1:7" ht="15" customHeight="1">
      <c r="A32" s="16"/>
      <c r="B32" s="118" t="s">
        <v>60</v>
      </c>
      <c r="C32" s="72">
        <v>0.16</v>
      </c>
      <c r="D32" s="72"/>
      <c r="E32" s="72"/>
      <c r="F32" s="73">
        <v>0.16</v>
      </c>
      <c r="G32" s="34"/>
    </row>
    <row r="33" spans="1:8" ht="15" customHeight="1">
      <c r="A33" s="8"/>
      <c r="B33" s="9" t="s">
        <v>55</v>
      </c>
      <c r="C33" s="19">
        <v>4.615</v>
      </c>
      <c r="D33" s="19">
        <v>2</v>
      </c>
      <c r="E33" s="19"/>
      <c r="F33" s="20">
        <v>2.615</v>
      </c>
      <c r="G33" s="34"/>
      <c r="H33" s="7" t="b">
        <f t="shared" si="0"/>
        <v>1</v>
      </c>
    </row>
    <row r="34" spans="1:8" s="21" customFormat="1" ht="15" customHeight="1">
      <c r="A34" s="3"/>
      <c r="B34" s="4" t="s">
        <v>111</v>
      </c>
      <c r="C34" s="5"/>
      <c r="D34" s="5"/>
      <c r="E34" s="5"/>
      <c r="F34" s="6"/>
      <c r="G34" s="119"/>
      <c r="H34" s="7" t="b">
        <f t="shared" si="0"/>
        <v>1</v>
      </c>
    </row>
    <row r="35" spans="1:8" ht="15" customHeight="1">
      <c r="A35" s="8"/>
      <c r="B35" s="9" t="s">
        <v>60</v>
      </c>
      <c r="C35" s="19">
        <v>1.84</v>
      </c>
      <c r="D35" s="19">
        <v>0.39</v>
      </c>
      <c r="E35" s="19"/>
      <c r="F35" s="20">
        <v>1.45</v>
      </c>
      <c r="G35" s="34"/>
      <c r="H35" s="7" t="b">
        <f t="shared" si="0"/>
        <v>1</v>
      </c>
    </row>
    <row r="36" spans="1:7" ht="15" customHeight="1">
      <c r="A36" s="3"/>
      <c r="B36" s="4" t="s">
        <v>112</v>
      </c>
      <c r="C36" s="5"/>
      <c r="D36" s="5"/>
      <c r="E36" s="5"/>
      <c r="F36" s="6"/>
      <c r="G36" s="34"/>
    </row>
    <row r="37" spans="1:7" ht="15" customHeight="1">
      <c r="A37" s="8"/>
      <c r="B37" s="9" t="s">
        <v>60</v>
      </c>
      <c r="C37" s="19">
        <v>8.4</v>
      </c>
      <c r="D37" s="19"/>
      <c r="E37" s="19"/>
      <c r="F37" s="20">
        <v>8.4</v>
      </c>
      <c r="G37" s="34"/>
    </row>
    <row r="38" spans="1:8" ht="15" customHeight="1">
      <c r="A38" s="44">
        <v>6</v>
      </c>
      <c r="B38" s="1" t="s">
        <v>34</v>
      </c>
      <c r="C38" s="46"/>
      <c r="D38" s="46"/>
      <c r="E38" s="46"/>
      <c r="F38" s="47"/>
      <c r="H38" s="7" t="b">
        <f t="shared" si="0"/>
        <v>1</v>
      </c>
    </row>
    <row r="39" spans="1:8" ht="15" customHeight="1">
      <c r="A39" s="64"/>
      <c r="B39" s="31" t="s">
        <v>85</v>
      </c>
      <c r="C39" s="32"/>
      <c r="D39" s="32">
        <v>2.5</v>
      </c>
      <c r="E39" s="32">
        <v>2.5</v>
      </c>
      <c r="F39" s="33"/>
      <c r="H39" s="7" t="b">
        <f t="shared" si="0"/>
        <v>1</v>
      </c>
    </row>
    <row r="40" spans="1:6" ht="15" customHeight="1">
      <c r="A40" s="64"/>
      <c r="B40" s="31" t="s">
        <v>50</v>
      </c>
      <c r="C40" s="32">
        <v>22.739</v>
      </c>
      <c r="D40" s="32"/>
      <c r="E40" s="32"/>
      <c r="F40" s="33">
        <v>22.739</v>
      </c>
    </row>
    <row r="41" spans="1:8" ht="15" customHeight="1">
      <c r="A41" s="39"/>
      <c r="B41" s="12" t="s">
        <v>60</v>
      </c>
      <c r="C41" s="40">
        <v>11.4</v>
      </c>
      <c r="D41" s="40">
        <v>11.4</v>
      </c>
      <c r="E41" s="40"/>
      <c r="F41" s="41"/>
      <c r="G41" s="34"/>
      <c r="H41" s="7" t="b">
        <f t="shared" si="0"/>
        <v>1</v>
      </c>
    </row>
    <row r="42" spans="1:8" ht="15" customHeight="1">
      <c r="A42" s="39"/>
      <c r="B42" s="12" t="s">
        <v>55</v>
      </c>
      <c r="C42" s="40">
        <v>188.277</v>
      </c>
      <c r="D42" s="40">
        <v>11.807</v>
      </c>
      <c r="E42" s="40"/>
      <c r="F42" s="41">
        <v>176.47</v>
      </c>
      <c r="H42" s="7" t="b">
        <f t="shared" si="0"/>
        <v>1</v>
      </c>
    </row>
    <row r="43" spans="1:8" ht="15" customHeight="1">
      <c r="A43" s="3">
        <v>7</v>
      </c>
      <c r="B43" s="50" t="s">
        <v>35</v>
      </c>
      <c r="C43" s="5"/>
      <c r="D43" s="5"/>
      <c r="E43" s="5"/>
      <c r="F43" s="6"/>
      <c r="H43" s="7" t="b">
        <f t="shared" si="0"/>
        <v>1</v>
      </c>
    </row>
    <row r="44" spans="1:8" ht="15" customHeight="1">
      <c r="A44" s="35"/>
      <c r="B44" s="36" t="s">
        <v>42</v>
      </c>
      <c r="C44" s="37">
        <v>0.56</v>
      </c>
      <c r="D44" s="37"/>
      <c r="E44" s="37"/>
      <c r="F44" s="38">
        <v>0.56</v>
      </c>
      <c r="H44" s="7" t="b">
        <f t="shared" si="0"/>
        <v>1</v>
      </c>
    </row>
    <row r="45" spans="1:8" ht="14.25">
      <c r="A45" s="26"/>
      <c r="B45" s="53" t="s">
        <v>31</v>
      </c>
      <c r="C45" s="54"/>
      <c r="D45" s="54"/>
      <c r="E45" s="54"/>
      <c r="F45" s="55"/>
      <c r="H45" s="7" t="b">
        <f t="shared" si="0"/>
        <v>1</v>
      </c>
    </row>
    <row r="46" spans="1:8" ht="14.25">
      <c r="A46" s="3">
        <v>1</v>
      </c>
      <c r="B46" s="13" t="s">
        <v>13</v>
      </c>
      <c r="C46" s="56"/>
      <c r="D46" s="56"/>
      <c r="E46" s="56"/>
      <c r="F46" s="57"/>
      <c r="H46" s="7" t="b">
        <f t="shared" si="0"/>
        <v>1</v>
      </c>
    </row>
    <row r="47" spans="1:8" ht="14.25">
      <c r="A47" s="30"/>
      <c r="B47" s="58" t="s">
        <v>33</v>
      </c>
      <c r="C47" s="59">
        <f>36.056+9.136</f>
        <v>45.19199999999999</v>
      </c>
      <c r="D47" s="59">
        <f>53.496+9.136</f>
        <v>62.632000000000005</v>
      </c>
      <c r="E47" s="59">
        <v>17.44</v>
      </c>
      <c r="F47" s="60"/>
      <c r="H47" s="7" t="b">
        <f t="shared" si="0"/>
        <v>1</v>
      </c>
    </row>
    <row r="48" spans="1:8" ht="14.25">
      <c r="A48" s="30"/>
      <c r="B48" s="31" t="s">
        <v>42</v>
      </c>
      <c r="C48" s="59">
        <v>39.5</v>
      </c>
      <c r="D48" s="59">
        <v>57.75</v>
      </c>
      <c r="E48" s="59">
        <v>18.25</v>
      </c>
      <c r="F48" s="60"/>
      <c r="H48" s="7" t="b">
        <f t="shared" si="0"/>
        <v>1</v>
      </c>
    </row>
    <row r="49" spans="1:8" ht="14.25">
      <c r="A49" s="30"/>
      <c r="B49" s="31" t="s">
        <v>50</v>
      </c>
      <c r="C49" s="59">
        <v>42.66</v>
      </c>
      <c r="D49" s="59">
        <v>28.95</v>
      </c>
      <c r="E49" s="59"/>
      <c r="F49" s="60">
        <v>13.71</v>
      </c>
      <c r="G49" s="34"/>
      <c r="H49" s="7" t="b">
        <f t="shared" si="0"/>
        <v>1</v>
      </c>
    </row>
    <row r="50" spans="1:14" ht="14.25">
      <c r="A50" s="30"/>
      <c r="B50" s="31" t="s">
        <v>60</v>
      </c>
      <c r="C50" s="59">
        <v>320.44</v>
      </c>
      <c r="D50" s="59">
        <v>60</v>
      </c>
      <c r="E50" s="59"/>
      <c r="F50" s="60">
        <v>260.44</v>
      </c>
      <c r="H50" s="7" t="b">
        <f t="shared" si="0"/>
        <v>1</v>
      </c>
      <c r="J50" s="34"/>
      <c r="K50" s="34"/>
      <c r="L50" s="34"/>
      <c r="M50" s="34"/>
      <c r="N50" s="34"/>
    </row>
    <row r="51" spans="1:8" ht="14.25">
      <c r="A51" s="30"/>
      <c r="B51" s="31" t="s">
        <v>55</v>
      </c>
      <c r="C51" s="59">
        <v>28.92</v>
      </c>
      <c r="D51" s="59">
        <v>1.65</v>
      </c>
      <c r="E51" s="59"/>
      <c r="F51" s="60">
        <v>27.27</v>
      </c>
      <c r="H51" s="7" t="b">
        <f t="shared" si="0"/>
        <v>1</v>
      </c>
    </row>
    <row r="52" spans="1:8" ht="14.25">
      <c r="A52" s="14"/>
      <c r="B52" s="43" t="s">
        <v>28</v>
      </c>
      <c r="C52" s="19">
        <v>84</v>
      </c>
      <c r="D52" s="19">
        <v>95</v>
      </c>
      <c r="E52" s="19">
        <v>11</v>
      </c>
      <c r="F52" s="20"/>
      <c r="G52" s="34"/>
      <c r="H52" s="7" t="b">
        <f t="shared" si="0"/>
        <v>1</v>
      </c>
    </row>
    <row r="53" spans="1:8" ht="14.25">
      <c r="A53" s="39">
        <v>2</v>
      </c>
      <c r="B53" s="61" t="s">
        <v>36</v>
      </c>
      <c r="C53" s="62"/>
      <c r="D53" s="62"/>
      <c r="E53" s="62"/>
      <c r="F53" s="63"/>
      <c r="H53" s="7" t="b">
        <f t="shared" si="0"/>
        <v>1</v>
      </c>
    </row>
    <row r="54" spans="1:8" ht="14.25">
      <c r="A54" s="35"/>
      <c r="B54" s="2" t="s">
        <v>60</v>
      </c>
      <c r="C54" s="37">
        <v>21.77</v>
      </c>
      <c r="D54" s="37"/>
      <c r="E54" s="37"/>
      <c r="F54" s="38">
        <v>21.77</v>
      </c>
      <c r="G54" s="34"/>
      <c r="H54" s="7" t="b">
        <f t="shared" si="0"/>
        <v>1</v>
      </c>
    </row>
    <row r="55" spans="1:7" ht="14.25">
      <c r="A55" s="35"/>
      <c r="B55" s="2" t="s">
        <v>55</v>
      </c>
      <c r="C55" s="37">
        <v>7.416</v>
      </c>
      <c r="D55" s="37"/>
      <c r="E55" s="37"/>
      <c r="F55" s="38">
        <v>7.416</v>
      </c>
      <c r="G55" s="34"/>
    </row>
    <row r="56" spans="1:8" ht="14.25">
      <c r="A56" s="14"/>
      <c r="B56" s="43" t="s">
        <v>28</v>
      </c>
      <c r="C56" s="19"/>
      <c r="D56" s="19"/>
      <c r="E56" s="19"/>
      <c r="F56" s="20"/>
      <c r="H56" s="7" t="b">
        <f t="shared" si="0"/>
        <v>1</v>
      </c>
    </row>
    <row r="57" spans="1:8" ht="14.25">
      <c r="A57" s="44">
        <v>3</v>
      </c>
      <c r="B57" s="1" t="s">
        <v>37</v>
      </c>
      <c r="C57" s="46"/>
      <c r="D57" s="46"/>
      <c r="E57" s="46"/>
      <c r="F57" s="47"/>
      <c r="H57" s="7" t="b">
        <f t="shared" si="0"/>
        <v>1</v>
      </c>
    </row>
    <row r="58" spans="1:8" ht="14.25">
      <c r="A58" s="64"/>
      <c r="B58" s="65" t="s">
        <v>42</v>
      </c>
      <c r="C58" s="32">
        <v>3.61</v>
      </c>
      <c r="D58" s="32">
        <v>10.5</v>
      </c>
      <c r="E58" s="32">
        <v>6.89</v>
      </c>
      <c r="F58" s="33"/>
      <c r="H58" s="7" t="b">
        <f t="shared" si="0"/>
        <v>1</v>
      </c>
    </row>
    <row r="59" spans="1:8" ht="14.25">
      <c r="A59" s="64"/>
      <c r="B59" s="31" t="s">
        <v>50</v>
      </c>
      <c r="C59" s="40">
        <v>33.801</v>
      </c>
      <c r="D59" s="40"/>
      <c r="E59" s="40"/>
      <c r="F59" s="41">
        <v>33.801</v>
      </c>
      <c r="H59" s="7" t="b">
        <f t="shared" si="0"/>
        <v>1</v>
      </c>
    </row>
    <row r="60" spans="1:8" ht="14.25">
      <c r="A60" s="39"/>
      <c r="B60" s="12" t="s">
        <v>60</v>
      </c>
      <c r="C60" s="40">
        <v>18</v>
      </c>
      <c r="D60" s="40">
        <v>25.122</v>
      </c>
      <c r="E60" s="40">
        <v>7.122</v>
      </c>
      <c r="F60" s="41"/>
      <c r="H60" s="7" t="b">
        <f t="shared" si="0"/>
        <v>1</v>
      </c>
    </row>
    <row r="61" spans="1:8" ht="14.25">
      <c r="A61" s="39"/>
      <c r="B61" s="12" t="s">
        <v>55</v>
      </c>
      <c r="C61" s="40">
        <v>18.022</v>
      </c>
      <c r="D61" s="40">
        <v>10.972</v>
      </c>
      <c r="E61" s="40"/>
      <c r="F61" s="41">
        <v>7.05</v>
      </c>
      <c r="H61" s="7" t="b">
        <f t="shared" si="0"/>
        <v>1</v>
      </c>
    </row>
    <row r="62" spans="1:8" ht="14.25">
      <c r="A62" s="3">
        <v>4</v>
      </c>
      <c r="B62" s="50" t="s">
        <v>51</v>
      </c>
      <c r="C62" s="5"/>
      <c r="D62" s="5"/>
      <c r="E62" s="5"/>
      <c r="F62" s="6"/>
      <c r="H62" s="7" t="b">
        <f t="shared" si="0"/>
        <v>1</v>
      </c>
    </row>
    <row r="63" spans="1:8" ht="14.25">
      <c r="A63" s="64"/>
      <c r="B63" s="65" t="s">
        <v>33</v>
      </c>
      <c r="C63" s="32">
        <v>1.035</v>
      </c>
      <c r="D63" s="32"/>
      <c r="E63" s="32"/>
      <c r="F63" s="33">
        <v>1.035</v>
      </c>
      <c r="H63" s="7" t="b">
        <f t="shared" si="0"/>
        <v>1</v>
      </c>
    </row>
    <row r="64" spans="1:8" ht="14.25">
      <c r="A64" s="39"/>
      <c r="B64" s="49" t="s">
        <v>50</v>
      </c>
      <c r="C64" s="40">
        <v>27.12</v>
      </c>
      <c r="D64" s="40">
        <v>21.749</v>
      </c>
      <c r="E64" s="40"/>
      <c r="F64" s="41">
        <v>5.371</v>
      </c>
      <c r="H64" s="7" t="b">
        <f t="shared" si="0"/>
        <v>1</v>
      </c>
    </row>
    <row r="65" spans="1:8" ht="14.25">
      <c r="A65" s="14"/>
      <c r="B65" s="43" t="s">
        <v>55</v>
      </c>
      <c r="C65" s="19"/>
      <c r="D65" s="19"/>
      <c r="E65" s="19"/>
      <c r="F65" s="20"/>
      <c r="H65" s="7" t="b">
        <f t="shared" si="0"/>
        <v>1</v>
      </c>
    </row>
    <row r="66" spans="1:8" ht="14.25">
      <c r="A66" s="44">
        <v>5</v>
      </c>
      <c r="B66" s="1" t="s">
        <v>21</v>
      </c>
      <c r="C66" s="46"/>
      <c r="D66" s="46"/>
      <c r="E66" s="46"/>
      <c r="F66" s="47"/>
      <c r="H66" s="7" t="b">
        <f t="shared" si="0"/>
        <v>1</v>
      </c>
    </row>
    <row r="67" spans="1:8" ht="14.25">
      <c r="A67" s="35"/>
      <c r="B67" s="2" t="s">
        <v>55</v>
      </c>
      <c r="C67" s="37">
        <v>0.455</v>
      </c>
      <c r="D67" s="37"/>
      <c r="E67" s="37"/>
      <c r="F67" s="38">
        <v>0.455</v>
      </c>
      <c r="H67" s="7" t="b">
        <f t="shared" si="0"/>
        <v>1</v>
      </c>
    </row>
    <row r="68" spans="1:8" ht="14.25">
      <c r="A68" s="3">
        <v>6</v>
      </c>
      <c r="B68" s="13" t="s">
        <v>17</v>
      </c>
      <c r="C68" s="5"/>
      <c r="D68" s="5"/>
      <c r="E68" s="5"/>
      <c r="F68" s="6"/>
      <c r="H68" s="7" t="b">
        <f t="shared" si="0"/>
        <v>1</v>
      </c>
    </row>
    <row r="69" spans="1:8" ht="14.25">
      <c r="A69" s="64"/>
      <c r="B69" s="31" t="s">
        <v>33</v>
      </c>
      <c r="C69" s="32">
        <v>12.44</v>
      </c>
      <c r="D69" s="32">
        <v>7.3</v>
      </c>
      <c r="E69" s="32"/>
      <c r="F69" s="33">
        <v>5.14</v>
      </c>
      <c r="H69" s="7" t="b">
        <f t="shared" si="0"/>
        <v>1</v>
      </c>
    </row>
    <row r="70" spans="1:6" ht="14.25">
      <c r="A70" s="64"/>
      <c r="B70" s="31" t="s">
        <v>42</v>
      </c>
      <c r="C70" s="32">
        <v>5.077</v>
      </c>
      <c r="D70" s="32"/>
      <c r="E70" s="32"/>
      <c r="F70" s="33">
        <v>5.077</v>
      </c>
    </row>
    <row r="71" spans="1:6" ht="14.25">
      <c r="A71" s="64"/>
      <c r="B71" s="31" t="s">
        <v>50</v>
      </c>
      <c r="C71" s="32">
        <v>42.181</v>
      </c>
      <c r="D71" s="32"/>
      <c r="E71" s="32"/>
      <c r="F71" s="33">
        <v>42.181</v>
      </c>
    </row>
    <row r="72" spans="1:6" ht="14.25">
      <c r="A72" s="64"/>
      <c r="B72" s="31" t="s">
        <v>60</v>
      </c>
      <c r="C72" s="32">
        <v>38.5</v>
      </c>
      <c r="D72" s="32">
        <v>38.5</v>
      </c>
      <c r="E72" s="32"/>
      <c r="F72" s="33"/>
    </row>
    <row r="73" spans="1:8" ht="14.25">
      <c r="A73" s="39"/>
      <c r="B73" s="12" t="s">
        <v>55</v>
      </c>
      <c r="C73" s="40">
        <v>10.4</v>
      </c>
      <c r="D73" s="40">
        <v>17.84</v>
      </c>
      <c r="E73" s="40">
        <v>7.44</v>
      </c>
      <c r="F73" s="41"/>
      <c r="H73" s="7" t="b">
        <f t="shared" si="0"/>
        <v>1</v>
      </c>
    </row>
    <row r="74" spans="1:8" ht="14.25">
      <c r="A74" s="14"/>
      <c r="B74" s="43" t="s">
        <v>28</v>
      </c>
      <c r="C74" s="19">
        <v>104.55</v>
      </c>
      <c r="D74" s="19">
        <v>104.55</v>
      </c>
      <c r="E74" s="19"/>
      <c r="F74" s="20"/>
      <c r="G74" s="34"/>
      <c r="H74" s="7" t="b">
        <f t="shared" si="0"/>
        <v>1</v>
      </c>
    </row>
    <row r="75" spans="1:8" ht="14.25">
      <c r="A75" s="3">
        <v>7</v>
      </c>
      <c r="B75" s="4" t="s">
        <v>88</v>
      </c>
      <c r="C75" s="5"/>
      <c r="D75" s="5"/>
      <c r="E75" s="5"/>
      <c r="F75" s="6"/>
      <c r="G75" s="34"/>
      <c r="H75" s="7" t="b">
        <f t="shared" si="0"/>
        <v>1</v>
      </c>
    </row>
    <row r="76" spans="1:8" ht="14.25">
      <c r="A76" s="14"/>
      <c r="B76" s="9" t="s">
        <v>42</v>
      </c>
      <c r="C76" s="19">
        <v>41.12</v>
      </c>
      <c r="D76" s="19"/>
      <c r="E76" s="19"/>
      <c r="F76" s="20">
        <v>41.12</v>
      </c>
      <c r="G76" s="34"/>
      <c r="H76" s="7" t="b">
        <f t="shared" si="0"/>
        <v>1</v>
      </c>
    </row>
    <row r="77" spans="1:8" ht="14.25">
      <c r="A77" s="3">
        <v>8</v>
      </c>
      <c r="B77" s="13" t="s">
        <v>11</v>
      </c>
      <c r="C77" s="5"/>
      <c r="D77" s="5"/>
      <c r="E77" s="5"/>
      <c r="F77" s="6"/>
      <c r="H77" s="7" t="b">
        <f t="shared" si="0"/>
        <v>1</v>
      </c>
    </row>
    <row r="78" spans="1:8" ht="14.25">
      <c r="A78" s="44"/>
      <c r="B78" s="12" t="s">
        <v>33</v>
      </c>
      <c r="C78" s="32">
        <v>21.35</v>
      </c>
      <c r="D78" s="32">
        <v>21.9</v>
      </c>
      <c r="E78" s="32">
        <v>0.55</v>
      </c>
      <c r="F78" s="33"/>
      <c r="H78" s="7" t="b">
        <f t="shared" si="0"/>
        <v>1</v>
      </c>
    </row>
    <row r="79" spans="1:6" ht="14.25">
      <c r="A79" s="44"/>
      <c r="B79" s="12" t="s">
        <v>42</v>
      </c>
      <c r="C79" s="32">
        <v>4.244</v>
      </c>
      <c r="D79" s="32"/>
      <c r="E79" s="32"/>
      <c r="F79" s="33">
        <v>4.244</v>
      </c>
    </row>
    <row r="80" spans="1:8" ht="14.25">
      <c r="A80" s="39"/>
      <c r="B80" s="12" t="s">
        <v>50</v>
      </c>
      <c r="C80" s="40">
        <v>62.105</v>
      </c>
      <c r="D80" s="40">
        <v>6.52</v>
      </c>
      <c r="E80" s="40"/>
      <c r="F80" s="41">
        <v>55.585</v>
      </c>
      <c r="G80" s="34"/>
      <c r="H80" s="7" t="b">
        <f aca="true" t="shared" si="1" ref="H80:H143">IF((C80+E80)=(D80+F80),TRUE,FALSE)</f>
        <v>1</v>
      </c>
    </row>
    <row r="81" spans="1:8" ht="14.25">
      <c r="A81" s="39"/>
      <c r="B81" s="12" t="s">
        <v>60</v>
      </c>
      <c r="C81" s="40">
        <v>217.95</v>
      </c>
      <c r="D81" s="40">
        <v>217.95</v>
      </c>
      <c r="E81" s="40"/>
      <c r="F81" s="41"/>
      <c r="H81" s="7" t="b">
        <f t="shared" si="1"/>
        <v>1</v>
      </c>
    </row>
    <row r="82" spans="1:8" ht="14.25">
      <c r="A82" s="39"/>
      <c r="B82" s="12" t="s">
        <v>55</v>
      </c>
      <c r="C82" s="40">
        <v>145.365</v>
      </c>
      <c r="D82" s="40">
        <v>64.14</v>
      </c>
      <c r="E82" s="40"/>
      <c r="F82" s="41">
        <v>81.225</v>
      </c>
      <c r="H82" s="7" t="b">
        <f t="shared" si="1"/>
        <v>1</v>
      </c>
    </row>
    <row r="83" spans="1:8" ht="14.25">
      <c r="A83" s="14"/>
      <c r="B83" s="43" t="s">
        <v>28</v>
      </c>
      <c r="C83" s="19">
        <v>162.4</v>
      </c>
      <c r="D83" s="19">
        <v>162.4</v>
      </c>
      <c r="E83" s="19"/>
      <c r="F83" s="20"/>
      <c r="H83" s="7" t="b">
        <f t="shared" si="1"/>
        <v>1</v>
      </c>
    </row>
    <row r="84" spans="1:8" ht="14.25">
      <c r="A84" s="44">
        <v>9</v>
      </c>
      <c r="B84" s="1" t="s">
        <v>24</v>
      </c>
      <c r="C84" s="46"/>
      <c r="D84" s="46"/>
      <c r="E84" s="46"/>
      <c r="F84" s="47"/>
      <c r="H84" s="7" t="b">
        <f t="shared" si="1"/>
        <v>1</v>
      </c>
    </row>
    <row r="85" spans="1:6" ht="14.25">
      <c r="A85" s="64"/>
      <c r="B85" s="31" t="s">
        <v>42</v>
      </c>
      <c r="C85" s="32">
        <v>8.27</v>
      </c>
      <c r="D85" s="32"/>
      <c r="E85" s="32"/>
      <c r="F85" s="33">
        <v>8.27</v>
      </c>
    </row>
    <row r="86" spans="1:8" ht="14.25">
      <c r="A86" s="39"/>
      <c r="B86" s="12" t="s">
        <v>50</v>
      </c>
      <c r="C86" s="40">
        <v>42.2</v>
      </c>
      <c r="D86" s="40">
        <v>2</v>
      </c>
      <c r="E86" s="40"/>
      <c r="F86" s="41">
        <v>40.2</v>
      </c>
      <c r="H86" s="7" t="b">
        <f t="shared" si="1"/>
        <v>1</v>
      </c>
    </row>
    <row r="87" spans="1:8" ht="14.25">
      <c r="A87" s="35"/>
      <c r="B87" s="2" t="s">
        <v>60</v>
      </c>
      <c r="C87" s="37">
        <v>116</v>
      </c>
      <c r="D87" s="37">
        <v>116</v>
      </c>
      <c r="E87" s="37"/>
      <c r="F87" s="38"/>
      <c r="H87" s="7" t="b">
        <f t="shared" si="1"/>
        <v>1</v>
      </c>
    </row>
    <row r="88" spans="1:6" ht="14.25">
      <c r="A88" s="35"/>
      <c r="B88" s="2" t="s">
        <v>55</v>
      </c>
      <c r="C88" s="37">
        <v>64.16</v>
      </c>
      <c r="D88" s="37">
        <v>35.6</v>
      </c>
      <c r="E88" s="37"/>
      <c r="F88" s="38">
        <v>28.56</v>
      </c>
    </row>
    <row r="89" spans="1:8" ht="14.25">
      <c r="A89" s="35"/>
      <c r="B89" s="36" t="s">
        <v>28</v>
      </c>
      <c r="C89" s="37">
        <v>14.6</v>
      </c>
      <c r="D89" s="37">
        <v>14.6</v>
      </c>
      <c r="E89" s="37"/>
      <c r="F89" s="38"/>
      <c r="H89" s="7" t="b">
        <f t="shared" si="1"/>
        <v>1</v>
      </c>
    </row>
    <row r="90" spans="1:8" ht="14.25">
      <c r="A90" s="3">
        <v>10</v>
      </c>
      <c r="B90" s="50" t="s">
        <v>15</v>
      </c>
      <c r="C90" s="5"/>
      <c r="D90" s="5"/>
      <c r="E90" s="5"/>
      <c r="F90" s="6"/>
      <c r="H90" s="7" t="b">
        <f t="shared" si="1"/>
        <v>1</v>
      </c>
    </row>
    <row r="91" spans="1:6" ht="14.25">
      <c r="A91" s="64"/>
      <c r="B91" s="65" t="s">
        <v>42</v>
      </c>
      <c r="C91" s="32">
        <v>8.724</v>
      </c>
      <c r="D91" s="32">
        <v>12</v>
      </c>
      <c r="E91" s="32">
        <v>3.276</v>
      </c>
      <c r="F91" s="33"/>
    </row>
    <row r="92" spans="1:8" ht="14.25">
      <c r="A92" s="39"/>
      <c r="B92" s="49" t="s">
        <v>50</v>
      </c>
      <c r="C92" s="40">
        <v>87.39</v>
      </c>
      <c r="D92" s="40">
        <v>18.181</v>
      </c>
      <c r="E92" s="40"/>
      <c r="F92" s="41">
        <v>69.209</v>
      </c>
      <c r="H92" s="7" t="b">
        <f t="shared" si="1"/>
        <v>1</v>
      </c>
    </row>
    <row r="93" spans="1:6" ht="14.25">
      <c r="A93" s="39"/>
      <c r="B93" s="49" t="s">
        <v>60</v>
      </c>
      <c r="C93" s="40">
        <v>16.2</v>
      </c>
      <c r="D93" s="40">
        <v>2.4</v>
      </c>
      <c r="E93" s="40"/>
      <c r="F93" s="41">
        <v>13.8</v>
      </c>
    </row>
    <row r="94" spans="1:8" ht="14.25">
      <c r="A94" s="39"/>
      <c r="B94" s="49" t="s">
        <v>55</v>
      </c>
      <c r="C94" s="40">
        <v>61.332</v>
      </c>
      <c r="D94" s="40">
        <v>21.365</v>
      </c>
      <c r="E94" s="40"/>
      <c r="F94" s="41">
        <v>39.967</v>
      </c>
      <c r="H94" s="7" t="b">
        <f t="shared" si="1"/>
        <v>1</v>
      </c>
    </row>
    <row r="95" spans="1:8" ht="14.25">
      <c r="A95" s="14"/>
      <c r="B95" s="43" t="s">
        <v>28</v>
      </c>
      <c r="C95" s="19">
        <v>8.5</v>
      </c>
      <c r="D95" s="19">
        <v>8.5</v>
      </c>
      <c r="E95" s="19"/>
      <c r="F95" s="20"/>
      <c r="H95" s="7" t="b">
        <f t="shared" si="1"/>
        <v>1</v>
      </c>
    </row>
    <row r="96" spans="1:8" ht="14.25">
      <c r="A96" s="39">
        <v>11</v>
      </c>
      <c r="B96" s="61" t="s">
        <v>14</v>
      </c>
      <c r="C96" s="62"/>
      <c r="D96" s="62"/>
      <c r="E96" s="62"/>
      <c r="F96" s="63"/>
      <c r="H96" s="7" t="b">
        <f t="shared" si="1"/>
        <v>1</v>
      </c>
    </row>
    <row r="97" spans="1:8" ht="14.25">
      <c r="A97" s="39"/>
      <c r="B97" s="12" t="s">
        <v>85</v>
      </c>
      <c r="C97" s="40">
        <f>2.272+70.478</f>
        <v>72.75</v>
      </c>
      <c r="D97" s="40">
        <v>2.272</v>
      </c>
      <c r="E97" s="40"/>
      <c r="F97" s="41">
        <v>70.478</v>
      </c>
      <c r="H97" s="7" t="b">
        <f t="shared" si="1"/>
        <v>1</v>
      </c>
    </row>
    <row r="98" spans="1:8" ht="14.25">
      <c r="A98" s="39"/>
      <c r="B98" s="12" t="s">
        <v>42</v>
      </c>
      <c r="C98" s="40">
        <v>109.726</v>
      </c>
      <c r="D98" s="40">
        <v>24.4</v>
      </c>
      <c r="E98" s="40"/>
      <c r="F98" s="41">
        <v>85.326</v>
      </c>
      <c r="H98" s="7" t="b">
        <f t="shared" si="1"/>
        <v>1</v>
      </c>
    </row>
    <row r="99" spans="1:8" ht="14.25">
      <c r="A99" s="39"/>
      <c r="B99" s="12" t="s">
        <v>50</v>
      </c>
      <c r="C99" s="40">
        <v>431.083</v>
      </c>
      <c r="D99" s="40">
        <v>289.25</v>
      </c>
      <c r="E99" s="40"/>
      <c r="F99" s="41">
        <v>141.833</v>
      </c>
      <c r="H99" s="7" t="b">
        <f t="shared" si="1"/>
        <v>1</v>
      </c>
    </row>
    <row r="100" spans="1:8" ht="14.25">
      <c r="A100" s="39"/>
      <c r="B100" s="12" t="s">
        <v>60</v>
      </c>
      <c r="C100" s="40">
        <v>177.88</v>
      </c>
      <c r="D100" s="40">
        <v>40</v>
      </c>
      <c r="E100" s="40"/>
      <c r="F100" s="41">
        <v>137.88</v>
      </c>
      <c r="G100" s="34"/>
      <c r="H100" s="7" t="b">
        <f t="shared" si="1"/>
        <v>1</v>
      </c>
    </row>
    <row r="101" spans="1:8" ht="14.25">
      <c r="A101" s="39"/>
      <c r="B101" s="12" t="s">
        <v>55</v>
      </c>
      <c r="C101" s="40">
        <v>45.717</v>
      </c>
      <c r="D101" s="40">
        <v>17.82</v>
      </c>
      <c r="E101" s="40"/>
      <c r="F101" s="41">
        <v>27.897</v>
      </c>
      <c r="H101" s="7" t="b">
        <f t="shared" si="1"/>
        <v>1</v>
      </c>
    </row>
    <row r="102" spans="1:8" ht="14.25">
      <c r="A102" s="35"/>
      <c r="B102" s="36" t="s">
        <v>28</v>
      </c>
      <c r="C102" s="37">
        <v>779.567</v>
      </c>
      <c r="D102" s="37">
        <v>779.567</v>
      </c>
      <c r="E102" s="37"/>
      <c r="F102" s="38"/>
      <c r="H102" s="7" t="b">
        <f t="shared" si="1"/>
        <v>1</v>
      </c>
    </row>
    <row r="103" spans="1:8" ht="14.25">
      <c r="A103" s="3">
        <v>12</v>
      </c>
      <c r="B103" s="13" t="s">
        <v>12</v>
      </c>
      <c r="C103" s="5"/>
      <c r="D103" s="5"/>
      <c r="E103" s="5"/>
      <c r="F103" s="6"/>
      <c r="H103" s="7" t="b">
        <f t="shared" si="1"/>
        <v>1</v>
      </c>
    </row>
    <row r="104" spans="1:8" ht="14.25">
      <c r="A104" s="64"/>
      <c r="B104" s="31" t="s">
        <v>33</v>
      </c>
      <c r="C104" s="32">
        <v>3.401</v>
      </c>
      <c r="D104" s="32"/>
      <c r="E104" s="32"/>
      <c r="F104" s="33">
        <v>3.401</v>
      </c>
      <c r="H104" s="7" t="b">
        <f t="shared" si="1"/>
        <v>1</v>
      </c>
    </row>
    <row r="105" spans="1:8" ht="14.25">
      <c r="A105" s="39"/>
      <c r="B105" s="12" t="s">
        <v>42</v>
      </c>
      <c r="C105" s="40">
        <v>37.452</v>
      </c>
      <c r="D105" s="40">
        <v>2.5</v>
      </c>
      <c r="E105" s="40"/>
      <c r="F105" s="41">
        <v>34.952</v>
      </c>
      <c r="H105" s="7" t="b">
        <f t="shared" si="1"/>
        <v>1</v>
      </c>
    </row>
    <row r="106" spans="1:8" ht="14.25">
      <c r="A106" s="39"/>
      <c r="B106" s="12" t="s">
        <v>50</v>
      </c>
      <c r="C106" s="40">
        <v>103.09</v>
      </c>
      <c r="D106" s="40">
        <v>60.85</v>
      </c>
      <c r="E106" s="66"/>
      <c r="F106" s="41">
        <v>42.24</v>
      </c>
      <c r="H106" s="7" t="b">
        <f t="shared" si="1"/>
        <v>1</v>
      </c>
    </row>
    <row r="107" spans="1:8" ht="14.25">
      <c r="A107" s="39"/>
      <c r="B107" s="12" t="s">
        <v>60</v>
      </c>
      <c r="C107" s="40">
        <v>127.84</v>
      </c>
      <c r="D107" s="40">
        <v>13</v>
      </c>
      <c r="E107" s="40"/>
      <c r="F107" s="41">
        <v>114.84</v>
      </c>
      <c r="H107" s="7" t="b">
        <f t="shared" si="1"/>
        <v>1</v>
      </c>
    </row>
    <row r="108" spans="1:8" ht="14.25">
      <c r="A108" s="39"/>
      <c r="B108" s="12" t="s">
        <v>55</v>
      </c>
      <c r="C108" s="40">
        <v>13.933</v>
      </c>
      <c r="D108" s="40">
        <v>8.55</v>
      </c>
      <c r="E108" s="40"/>
      <c r="F108" s="41">
        <v>5.383</v>
      </c>
      <c r="H108" s="7" t="b">
        <f t="shared" si="1"/>
        <v>1</v>
      </c>
    </row>
    <row r="109" spans="1:8" ht="14.25">
      <c r="A109" s="14"/>
      <c r="B109" s="43" t="s">
        <v>28</v>
      </c>
      <c r="C109" s="19">
        <v>198.625</v>
      </c>
      <c r="D109" s="19">
        <v>198.625</v>
      </c>
      <c r="E109" s="19"/>
      <c r="F109" s="20"/>
      <c r="H109" s="7" t="b">
        <f t="shared" si="1"/>
        <v>1</v>
      </c>
    </row>
    <row r="110" spans="1:8" ht="14.25">
      <c r="A110" s="3">
        <v>13</v>
      </c>
      <c r="B110" s="50" t="s">
        <v>44</v>
      </c>
      <c r="C110" s="67">
        <f>SUM(C111:C112)</f>
        <v>0</v>
      </c>
      <c r="D110" s="67">
        <f>SUM(D111:D112)</f>
        <v>0</v>
      </c>
      <c r="E110" s="67">
        <f>SUM(E111:E112)</f>
        <v>0</v>
      </c>
      <c r="F110" s="68">
        <f>SUM(F111:F112)</f>
        <v>0</v>
      </c>
      <c r="H110" s="7" t="b">
        <f t="shared" si="1"/>
        <v>1</v>
      </c>
    </row>
    <row r="111" spans="1:8" ht="14.25">
      <c r="A111" s="17"/>
      <c r="B111" s="18" t="s">
        <v>42</v>
      </c>
      <c r="C111" s="37"/>
      <c r="D111" s="37"/>
      <c r="E111" s="37"/>
      <c r="F111" s="38"/>
      <c r="H111" s="7" t="b">
        <f t="shared" si="1"/>
        <v>1</v>
      </c>
    </row>
    <row r="112" spans="1:8" ht="14.25">
      <c r="A112" s="14"/>
      <c r="B112" s="43" t="s">
        <v>60</v>
      </c>
      <c r="C112" s="69"/>
      <c r="D112" s="69"/>
      <c r="E112" s="69"/>
      <c r="F112" s="70"/>
      <c r="H112" s="7" t="b">
        <f t="shared" si="1"/>
        <v>1</v>
      </c>
    </row>
    <row r="113" spans="1:8" ht="14.25">
      <c r="A113" s="3">
        <v>14</v>
      </c>
      <c r="B113" s="13" t="s">
        <v>23</v>
      </c>
      <c r="C113" s="5"/>
      <c r="D113" s="5"/>
      <c r="E113" s="5"/>
      <c r="F113" s="6"/>
      <c r="H113" s="7" t="b">
        <f t="shared" si="1"/>
        <v>1</v>
      </c>
    </row>
    <row r="114" spans="1:8" ht="14.25">
      <c r="A114" s="39"/>
      <c r="B114" s="12" t="s">
        <v>42</v>
      </c>
      <c r="C114" s="40">
        <v>0.48</v>
      </c>
      <c r="D114" s="40"/>
      <c r="E114" s="40"/>
      <c r="F114" s="41">
        <v>0.48</v>
      </c>
      <c r="H114" s="7" t="b">
        <f t="shared" si="1"/>
        <v>1</v>
      </c>
    </row>
    <row r="115" spans="1:6" ht="14.25">
      <c r="A115" s="35"/>
      <c r="B115" s="2" t="s">
        <v>50</v>
      </c>
      <c r="C115" s="37">
        <v>0.176</v>
      </c>
      <c r="D115" s="37"/>
      <c r="E115" s="37"/>
      <c r="F115" s="38">
        <v>0.176</v>
      </c>
    </row>
    <row r="116" spans="1:8" ht="14.25">
      <c r="A116" s="35"/>
      <c r="B116" s="2" t="s">
        <v>60</v>
      </c>
      <c r="C116" s="37"/>
      <c r="D116" s="37"/>
      <c r="E116" s="37"/>
      <c r="F116" s="38"/>
      <c r="H116" s="7" t="b">
        <f t="shared" si="1"/>
        <v>1</v>
      </c>
    </row>
    <row r="117" spans="1:8" ht="14.25">
      <c r="A117" s="39"/>
      <c r="B117" s="12" t="s">
        <v>55</v>
      </c>
      <c r="C117" s="40">
        <v>1.583</v>
      </c>
      <c r="D117" s="40"/>
      <c r="E117" s="40"/>
      <c r="F117" s="41">
        <v>1.583</v>
      </c>
      <c r="H117" s="7" t="b">
        <f t="shared" si="1"/>
        <v>1</v>
      </c>
    </row>
    <row r="118" spans="1:8" ht="14.25">
      <c r="A118" s="14"/>
      <c r="B118" s="43" t="s">
        <v>28</v>
      </c>
      <c r="C118" s="19"/>
      <c r="D118" s="19"/>
      <c r="E118" s="19"/>
      <c r="F118" s="20"/>
      <c r="H118" s="7" t="b">
        <f t="shared" si="1"/>
        <v>1</v>
      </c>
    </row>
    <row r="119" spans="1:8" ht="14.25">
      <c r="A119" s="44">
        <v>15</v>
      </c>
      <c r="B119" s="1" t="s">
        <v>9</v>
      </c>
      <c r="C119" s="46"/>
      <c r="D119" s="46"/>
      <c r="E119" s="46"/>
      <c r="F119" s="47"/>
      <c r="H119" s="7" t="b">
        <f t="shared" si="1"/>
        <v>1</v>
      </c>
    </row>
    <row r="120" spans="1:8" ht="14.25">
      <c r="A120" s="39"/>
      <c r="B120" s="12" t="s">
        <v>33</v>
      </c>
      <c r="C120" s="40">
        <v>0.51</v>
      </c>
      <c r="D120" s="40"/>
      <c r="E120" s="40"/>
      <c r="F120" s="41">
        <v>0.51</v>
      </c>
      <c r="H120" s="7" t="b">
        <f t="shared" si="1"/>
        <v>1</v>
      </c>
    </row>
    <row r="121" spans="1:9" ht="14.25">
      <c r="A121" s="39"/>
      <c r="B121" s="12" t="s">
        <v>60</v>
      </c>
      <c r="C121" s="40">
        <v>9</v>
      </c>
      <c r="D121" s="40">
        <v>4</v>
      </c>
      <c r="E121" s="40"/>
      <c r="F121" s="41">
        <v>5</v>
      </c>
      <c r="H121" s="7" t="b">
        <f t="shared" si="1"/>
        <v>1</v>
      </c>
      <c r="I121" s="34"/>
    </row>
    <row r="122" spans="1:9" ht="14.25">
      <c r="A122" s="39"/>
      <c r="B122" s="12" t="s">
        <v>55</v>
      </c>
      <c r="C122" s="40">
        <v>2.07</v>
      </c>
      <c r="D122" s="40">
        <v>2</v>
      </c>
      <c r="E122" s="40"/>
      <c r="F122" s="41">
        <v>0.07</v>
      </c>
      <c r="I122" s="34"/>
    </row>
    <row r="123" spans="1:8" ht="14.25">
      <c r="A123" s="39"/>
      <c r="B123" s="12" t="s">
        <v>28</v>
      </c>
      <c r="C123" s="40">
        <v>0.88</v>
      </c>
      <c r="D123" s="40"/>
      <c r="E123" s="40"/>
      <c r="F123" s="41">
        <v>0.88</v>
      </c>
      <c r="H123" s="7" t="b">
        <f t="shared" si="1"/>
        <v>1</v>
      </c>
    </row>
    <row r="124" spans="1:8" ht="14.25">
      <c r="A124" s="3">
        <v>16</v>
      </c>
      <c r="B124" s="13" t="s">
        <v>22</v>
      </c>
      <c r="C124" s="5"/>
      <c r="D124" s="5"/>
      <c r="E124" s="5"/>
      <c r="F124" s="6"/>
      <c r="H124" s="7" t="b">
        <f t="shared" si="1"/>
        <v>1</v>
      </c>
    </row>
    <row r="125" spans="1:8" ht="14.25">
      <c r="A125" s="64"/>
      <c r="B125" s="31" t="s">
        <v>60</v>
      </c>
      <c r="C125" s="32"/>
      <c r="D125" s="32"/>
      <c r="E125" s="32"/>
      <c r="F125" s="33"/>
      <c r="H125" s="7" t="b">
        <f t="shared" si="1"/>
        <v>1</v>
      </c>
    </row>
    <row r="126" spans="1:8" ht="14.25">
      <c r="A126" s="39"/>
      <c r="B126" s="12" t="s">
        <v>55</v>
      </c>
      <c r="C126" s="40">
        <v>3.795</v>
      </c>
      <c r="D126" s="40">
        <v>2.1</v>
      </c>
      <c r="E126" s="40"/>
      <c r="F126" s="41">
        <v>1.695</v>
      </c>
      <c r="H126" s="7" t="b">
        <f t="shared" si="1"/>
        <v>1</v>
      </c>
    </row>
    <row r="127" spans="1:8" s="21" customFormat="1" ht="14.25">
      <c r="A127" s="3">
        <v>17</v>
      </c>
      <c r="B127" s="4" t="s">
        <v>89</v>
      </c>
      <c r="C127" s="5">
        <f>SUM(C128)</f>
        <v>0</v>
      </c>
      <c r="D127" s="5">
        <f>SUM(D128)</f>
        <v>0</v>
      </c>
      <c r="E127" s="5">
        <f>SUM(E128)</f>
        <v>0</v>
      </c>
      <c r="F127" s="6">
        <f>SUM(F128)</f>
        <v>0</v>
      </c>
      <c r="H127" s="7" t="b">
        <f t="shared" si="1"/>
        <v>1</v>
      </c>
    </row>
    <row r="128" spans="1:8" ht="14.25">
      <c r="A128" s="14"/>
      <c r="B128" s="9" t="s">
        <v>50</v>
      </c>
      <c r="C128" s="19"/>
      <c r="D128" s="19"/>
      <c r="E128" s="19"/>
      <c r="F128" s="20"/>
      <c r="H128" s="7" t="b">
        <f t="shared" si="1"/>
        <v>1</v>
      </c>
    </row>
    <row r="129" spans="1:8" ht="14.25">
      <c r="A129" s="3">
        <v>18</v>
      </c>
      <c r="B129" s="13" t="s">
        <v>70</v>
      </c>
      <c r="C129" s="5"/>
      <c r="D129" s="5"/>
      <c r="E129" s="5"/>
      <c r="F129" s="6"/>
      <c r="H129" s="7" t="b">
        <f t="shared" si="1"/>
        <v>1</v>
      </c>
    </row>
    <row r="130" spans="1:6" ht="14.25">
      <c r="A130" s="64"/>
      <c r="B130" s="31" t="s">
        <v>50</v>
      </c>
      <c r="C130" s="32">
        <v>0.154</v>
      </c>
      <c r="D130" s="32"/>
      <c r="E130" s="32"/>
      <c r="F130" s="33">
        <v>0.154</v>
      </c>
    </row>
    <row r="131" spans="1:8" ht="14.25">
      <c r="A131" s="64"/>
      <c r="B131" s="31" t="s">
        <v>60</v>
      </c>
      <c r="C131" s="32"/>
      <c r="D131" s="32"/>
      <c r="E131" s="32"/>
      <c r="F131" s="33"/>
      <c r="H131" s="7" t="b">
        <f t="shared" si="1"/>
        <v>1</v>
      </c>
    </row>
    <row r="132" spans="1:8" ht="14.25">
      <c r="A132" s="14"/>
      <c r="B132" s="48" t="s">
        <v>55</v>
      </c>
      <c r="C132" s="19">
        <v>2.625</v>
      </c>
      <c r="D132" s="19">
        <v>2</v>
      </c>
      <c r="E132" s="19"/>
      <c r="F132" s="20">
        <v>0.625</v>
      </c>
      <c r="H132" s="7" t="b">
        <f t="shared" si="1"/>
        <v>1</v>
      </c>
    </row>
    <row r="133" spans="1:8" ht="14.25">
      <c r="A133" s="44">
        <v>19</v>
      </c>
      <c r="B133" s="71" t="s">
        <v>87</v>
      </c>
      <c r="C133" s="46"/>
      <c r="D133" s="46"/>
      <c r="E133" s="46"/>
      <c r="F133" s="47"/>
      <c r="H133" s="7" t="b">
        <f t="shared" si="1"/>
        <v>1</v>
      </c>
    </row>
    <row r="134" spans="1:8" ht="14.25">
      <c r="A134" s="35"/>
      <c r="B134" s="36" t="s">
        <v>60</v>
      </c>
      <c r="C134" s="37">
        <v>4.3</v>
      </c>
      <c r="D134" s="37">
        <v>10.7</v>
      </c>
      <c r="E134" s="37">
        <v>6.4</v>
      </c>
      <c r="F134" s="38"/>
      <c r="H134" s="7" t="b">
        <f t="shared" si="1"/>
        <v>1</v>
      </c>
    </row>
    <row r="135" spans="1:8" ht="14.25">
      <c r="A135" s="3">
        <v>20</v>
      </c>
      <c r="B135" s="13" t="s">
        <v>38</v>
      </c>
      <c r="C135" s="5"/>
      <c r="D135" s="5"/>
      <c r="E135" s="5"/>
      <c r="F135" s="6"/>
      <c r="H135" s="7" t="b">
        <f t="shared" si="1"/>
        <v>1</v>
      </c>
    </row>
    <row r="136" spans="1:8" ht="14.25">
      <c r="A136" s="39"/>
      <c r="B136" s="12" t="s">
        <v>33</v>
      </c>
      <c r="C136" s="40">
        <v>0.153</v>
      </c>
      <c r="D136" s="40">
        <v>3.753</v>
      </c>
      <c r="E136" s="40">
        <v>3.6</v>
      </c>
      <c r="F136" s="41"/>
      <c r="H136" s="7" t="b">
        <f t="shared" si="1"/>
        <v>1</v>
      </c>
    </row>
    <row r="137" spans="1:8" ht="14.25">
      <c r="A137" s="39"/>
      <c r="B137" s="12" t="s">
        <v>42</v>
      </c>
      <c r="C137" s="40">
        <v>1.648</v>
      </c>
      <c r="D137" s="40">
        <v>14.18</v>
      </c>
      <c r="E137" s="40">
        <v>12.532</v>
      </c>
      <c r="F137" s="41"/>
      <c r="H137" s="7" t="b">
        <f t="shared" si="1"/>
        <v>1</v>
      </c>
    </row>
    <row r="138" spans="1:8" ht="14.25">
      <c r="A138" s="39"/>
      <c r="B138" s="12" t="s">
        <v>50</v>
      </c>
      <c r="C138" s="40">
        <v>7.241</v>
      </c>
      <c r="D138" s="40">
        <v>14.145</v>
      </c>
      <c r="E138" s="40">
        <v>6.904</v>
      </c>
      <c r="F138" s="41"/>
      <c r="G138" s="34"/>
      <c r="H138" s="7" t="b">
        <f t="shared" si="1"/>
        <v>1</v>
      </c>
    </row>
    <row r="139" spans="1:8" ht="14.25">
      <c r="A139" s="39"/>
      <c r="B139" s="12" t="s">
        <v>60</v>
      </c>
      <c r="C139" s="40"/>
      <c r="D139" s="40"/>
      <c r="E139" s="40"/>
      <c r="F139" s="41"/>
      <c r="H139" s="7" t="b">
        <f t="shared" si="1"/>
        <v>1</v>
      </c>
    </row>
    <row r="140" spans="1:8" ht="14.25">
      <c r="A140" s="39"/>
      <c r="B140" s="12" t="s">
        <v>55</v>
      </c>
      <c r="C140" s="40">
        <v>6.01</v>
      </c>
      <c r="D140" s="40">
        <v>6.01</v>
      </c>
      <c r="E140" s="40"/>
      <c r="F140" s="41"/>
      <c r="H140" s="7" t="b">
        <f t="shared" si="1"/>
        <v>1</v>
      </c>
    </row>
    <row r="141" spans="1:8" ht="14.25">
      <c r="A141" s="14"/>
      <c r="B141" s="43" t="s">
        <v>83</v>
      </c>
      <c r="C141" s="19">
        <v>36.47</v>
      </c>
      <c r="D141" s="19">
        <v>39</v>
      </c>
      <c r="E141" s="19">
        <v>2.53</v>
      </c>
      <c r="F141" s="20"/>
      <c r="H141" s="7" t="b">
        <f t="shared" si="1"/>
        <v>1</v>
      </c>
    </row>
    <row r="142" spans="1:8" ht="14.25">
      <c r="A142" s="44">
        <v>21</v>
      </c>
      <c r="B142" s="1" t="s">
        <v>16</v>
      </c>
      <c r="C142" s="46"/>
      <c r="D142" s="46"/>
      <c r="E142" s="46"/>
      <c r="F142" s="47"/>
      <c r="H142" s="7" t="b">
        <f t="shared" si="1"/>
        <v>1</v>
      </c>
    </row>
    <row r="143" spans="1:8" ht="14.25">
      <c r="A143" s="39"/>
      <c r="B143" s="12"/>
      <c r="C143" s="40"/>
      <c r="D143" s="40"/>
      <c r="E143" s="40"/>
      <c r="F143" s="41"/>
      <c r="H143" s="7" t="b">
        <f t="shared" si="1"/>
        <v>1</v>
      </c>
    </row>
    <row r="144" spans="1:8" ht="14.25">
      <c r="A144" s="39"/>
      <c r="B144" s="12" t="s">
        <v>60</v>
      </c>
      <c r="C144" s="40">
        <v>0.18</v>
      </c>
      <c r="D144" s="40">
        <v>0.18</v>
      </c>
      <c r="E144" s="40"/>
      <c r="F144" s="41"/>
      <c r="H144" s="7" t="b">
        <f aca="true" t="shared" si="2" ref="H144:H207">IF((C144+E144)=(D144+F144),TRUE,FALSE)</f>
        <v>1</v>
      </c>
    </row>
    <row r="145" spans="1:8" ht="14.25">
      <c r="A145" s="35"/>
      <c r="B145" s="36" t="s">
        <v>28</v>
      </c>
      <c r="C145" s="37"/>
      <c r="D145" s="37"/>
      <c r="E145" s="37"/>
      <c r="F145" s="38"/>
      <c r="H145" s="7" t="b">
        <f t="shared" si="2"/>
        <v>1</v>
      </c>
    </row>
    <row r="146" spans="1:8" ht="12.75" customHeight="1">
      <c r="A146" s="3">
        <v>22</v>
      </c>
      <c r="B146" s="50" t="s">
        <v>103</v>
      </c>
      <c r="C146" s="5"/>
      <c r="D146" s="5"/>
      <c r="E146" s="5"/>
      <c r="F146" s="6"/>
      <c r="H146" s="7" t="b">
        <f t="shared" si="2"/>
        <v>1</v>
      </c>
    </row>
    <row r="147" spans="1:8" ht="14.25">
      <c r="A147" s="14"/>
      <c r="B147" s="43" t="s">
        <v>28</v>
      </c>
      <c r="C147" s="19"/>
      <c r="D147" s="19"/>
      <c r="E147" s="19"/>
      <c r="F147" s="20"/>
      <c r="H147" s="7" t="b">
        <f t="shared" si="2"/>
        <v>1</v>
      </c>
    </row>
    <row r="148" spans="1:8" ht="14.25">
      <c r="A148" s="3">
        <v>23</v>
      </c>
      <c r="B148" s="50" t="s">
        <v>104</v>
      </c>
      <c r="C148" s="5"/>
      <c r="D148" s="5"/>
      <c r="E148" s="5"/>
      <c r="F148" s="6"/>
      <c r="H148" s="7" t="b">
        <f t="shared" si="2"/>
        <v>1</v>
      </c>
    </row>
    <row r="149" spans="1:8" ht="14.25">
      <c r="A149" s="14"/>
      <c r="B149" s="43" t="s">
        <v>60</v>
      </c>
      <c r="C149" s="19">
        <v>7.04</v>
      </c>
      <c r="D149" s="19"/>
      <c r="E149" s="19"/>
      <c r="F149" s="20">
        <v>7.04</v>
      </c>
      <c r="H149" s="7" t="b">
        <f t="shared" si="2"/>
        <v>1</v>
      </c>
    </row>
    <row r="150" spans="1:8" ht="14.25">
      <c r="A150" s="44">
        <v>24</v>
      </c>
      <c r="B150" s="45" t="s">
        <v>49</v>
      </c>
      <c r="C150" s="46"/>
      <c r="D150" s="46"/>
      <c r="E150" s="46"/>
      <c r="F150" s="47"/>
      <c r="H150" s="7" t="b">
        <f t="shared" si="2"/>
        <v>1</v>
      </c>
    </row>
    <row r="151" spans="1:8" ht="14.25">
      <c r="A151" s="16"/>
      <c r="B151" s="51" t="s">
        <v>42</v>
      </c>
      <c r="C151" s="72">
        <v>0.97</v>
      </c>
      <c r="D151" s="72"/>
      <c r="E151" s="72"/>
      <c r="F151" s="73">
        <v>0.97</v>
      </c>
      <c r="H151" s="7" t="b">
        <f t="shared" si="2"/>
        <v>1</v>
      </c>
    </row>
    <row r="152" spans="1:8" ht="14.25">
      <c r="A152" s="3">
        <v>25</v>
      </c>
      <c r="B152" s="50" t="s">
        <v>86</v>
      </c>
      <c r="C152" s="5"/>
      <c r="D152" s="5"/>
      <c r="E152" s="5"/>
      <c r="F152" s="6"/>
      <c r="H152" s="7" t="b">
        <f t="shared" si="2"/>
        <v>1</v>
      </c>
    </row>
    <row r="153" spans="1:8" ht="14.25">
      <c r="A153" s="14"/>
      <c r="B153" s="43" t="s">
        <v>42</v>
      </c>
      <c r="C153" s="19">
        <v>1.5</v>
      </c>
      <c r="D153" s="19"/>
      <c r="E153" s="19"/>
      <c r="F153" s="20">
        <v>1.5</v>
      </c>
      <c r="H153" s="7" t="b">
        <f t="shared" si="2"/>
        <v>1</v>
      </c>
    </row>
    <row r="154" spans="1:8" ht="14.25">
      <c r="A154" s="3">
        <v>26</v>
      </c>
      <c r="B154" s="50" t="s">
        <v>39</v>
      </c>
      <c r="C154" s="5"/>
      <c r="D154" s="5"/>
      <c r="E154" s="5"/>
      <c r="F154" s="6"/>
      <c r="H154" s="7" t="b">
        <f t="shared" si="2"/>
        <v>1</v>
      </c>
    </row>
    <row r="155" spans="1:8" ht="14.25">
      <c r="A155" s="39"/>
      <c r="B155" s="49" t="s">
        <v>60</v>
      </c>
      <c r="C155" s="40">
        <v>0.11</v>
      </c>
      <c r="D155" s="40">
        <v>0.11</v>
      </c>
      <c r="E155" s="40"/>
      <c r="F155" s="41"/>
      <c r="H155" s="7" t="b">
        <f t="shared" si="2"/>
        <v>1</v>
      </c>
    </row>
    <row r="156" spans="1:8" ht="14.25">
      <c r="A156" s="14"/>
      <c r="B156" s="43" t="s">
        <v>55</v>
      </c>
      <c r="C156" s="19">
        <v>9.648</v>
      </c>
      <c r="D156" s="19">
        <v>1</v>
      </c>
      <c r="E156" s="19"/>
      <c r="F156" s="20">
        <v>8.648</v>
      </c>
      <c r="H156" s="7" t="b">
        <f t="shared" si="2"/>
        <v>1</v>
      </c>
    </row>
    <row r="157" spans="1:8" ht="14.25">
      <c r="A157" s="3">
        <v>27</v>
      </c>
      <c r="B157" s="50" t="s">
        <v>56</v>
      </c>
      <c r="C157" s="5"/>
      <c r="D157" s="5"/>
      <c r="E157" s="5"/>
      <c r="F157" s="6"/>
      <c r="H157" s="7" t="b">
        <f t="shared" si="2"/>
        <v>1</v>
      </c>
    </row>
    <row r="158" spans="1:8" ht="14.25">
      <c r="A158" s="14"/>
      <c r="B158" s="43" t="s">
        <v>55</v>
      </c>
      <c r="C158" s="19">
        <v>19.028</v>
      </c>
      <c r="D158" s="19">
        <v>1</v>
      </c>
      <c r="E158" s="19"/>
      <c r="F158" s="20">
        <v>18.028</v>
      </c>
      <c r="H158" s="7" t="b">
        <f t="shared" si="2"/>
        <v>1</v>
      </c>
    </row>
    <row r="159" spans="1:8" ht="14.25">
      <c r="A159" s="3">
        <v>28</v>
      </c>
      <c r="B159" s="50" t="s">
        <v>52</v>
      </c>
      <c r="C159" s="5"/>
      <c r="D159" s="5"/>
      <c r="E159" s="5"/>
      <c r="F159" s="6"/>
      <c r="H159" s="7" t="b">
        <f t="shared" si="2"/>
        <v>1</v>
      </c>
    </row>
    <row r="160" spans="1:8" ht="14.25">
      <c r="A160" s="17"/>
      <c r="B160" s="49" t="s">
        <v>60</v>
      </c>
      <c r="C160" s="40"/>
      <c r="D160" s="40"/>
      <c r="E160" s="40"/>
      <c r="F160" s="41"/>
      <c r="H160" s="7" t="b">
        <f t="shared" si="2"/>
        <v>1</v>
      </c>
    </row>
    <row r="161" spans="1:8" ht="14.25">
      <c r="A161" s="10"/>
      <c r="B161" s="36" t="s">
        <v>55</v>
      </c>
      <c r="C161" s="37">
        <v>2.2</v>
      </c>
      <c r="D161" s="37"/>
      <c r="E161" s="37"/>
      <c r="F161" s="38">
        <v>2.2</v>
      </c>
      <c r="H161" s="7" t="b">
        <f t="shared" si="2"/>
        <v>1</v>
      </c>
    </row>
    <row r="162" spans="1:8" ht="14.25">
      <c r="A162" s="14"/>
      <c r="B162" s="43" t="s">
        <v>28</v>
      </c>
      <c r="C162" s="19"/>
      <c r="D162" s="19"/>
      <c r="E162" s="19"/>
      <c r="F162" s="20"/>
      <c r="H162" s="7" t="b">
        <f t="shared" si="2"/>
        <v>1</v>
      </c>
    </row>
    <row r="163" spans="1:8" ht="17.25" customHeight="1">
      <c r="A163" s="3">
        <v>29</v>
      </c>
      <c r="B163" s="13" t="s">
        <v>73</v>
      </c>
      <c r="C163" s="5"/>
      <c r="D163" s="5"/>
      <c r="E163" s="5"/>
      <c r="F163" s="6"/>
      <c r="H163" s="7" t="b">
        <f t="shared" si="2"/>
        <v>1</v>
      </c>
    </row>
    <row r="164" spans="1:8" ht="14.25">
      <c r="A164" s="35"/>
      <c r="B164" s="2" t="s">
        <v>60</v>
      </c>
      <c r="C164" s="37">
        <v>0.19</v>
      </c>
      <c r="D164" s="37">
        <v>0.19</v>
      </c>
      <c r="E164" s="37"/>
      <c r="F164" s="38"/>
      <c r="H164" s="7" t="b">
        <f t="shared" si="2"/>
        <v>1</v>
      </c>
    </row>
    <row r="165" spans="1:8" ht="14.25">
      <c r="A165" s="14"/>
      <c r="B165" s="43" t="s">
        <v>55</v>
      </c>
      <c r="C165" s="19">
        <v>2.64</v>
      </c>
      <c r="D165" s="19">
        <v>1</v>
      </c>
      <c r="E165" s="19"/>
      <c r="F165" s="20">
        <v>1.64</v>
      </c>
      <c r="H165" s="7" t="b">
        <f t="shared" si="2"/>
        <v>1</v>
      </c>
    </row>
    <row r="166" spans="1:8" ht="14.25">
      <c r="A166" s="3">
        <v>30</v>
      </c>
      <c r="B166" s="50" t="s">
        <v>95</v>
      </c>
      <c r="C166" s="5">
        <f>C167</f>
        <v>0</v>
      </c>
      <c r="D166" s="5">
        <f>D167</f>
        <v>0</v>
      </c>
      <c r="E166" s="5">
        <f>E167</f>
        <v>0</v>
      </c>
      <c r="F166" s="6">
        <f>F167</f>
        <v>0</v>
      </c>
      <c r="H166" s="7" t="b">
        <f t="shared" si="2"/>
        <v>1</v>
      </c>
    </row>
    <row r="167" spans="1:8" ht="14.25">
      <c r="A167" s="14"/>
      <c r="B167" s="43" t="s">
        <v>33</v>
      </c>
      <c r="C167" s="19"/>
      <c r="D167" s="19"/>
      <c r="E167" s="19"/>
      <c r="F167" s="20"/>
      <c r="H167" s="7" t="b">
        <f t="shared" si="2"/>
        <v>1</v>
      </c>
    </row>
    <row r="168" spans="1:8" ht="14.25">
      <c r="A168" s="3">
        <v>31</v>
      </c>
      <c r="B168" s="13" t="s">
        <v>10</v>
      </c>
      <c r="C168" s="5"/>
      <c r="D168" s="5"/>
      <c r="E168" s="5"/>
      <c r="F168" s="6"/>
      <c r="H168" s="7" t="b">
        <f t="shared" si="2"/>
        <v>1</v>
      </c>
    </row>
    <row r="169" spans="1:8" ht="14.25">
      <c r="A169" s="39"/>
      <c r="B169" s="12" t="s">
        <v>33</v>
      </c>
      <c r="C169" s="40">
        <v>15.851</v>
      </c>
      <c r="D169" s="40"/>
      <c r="E169" s="40"/>
      <c r="F169" s="41">
        <v>15.851</v>
      </c>
      <c r="H169" s="7" t="b">
        <f t="shared" si="2"/>
        <v>1</v>
      </c>
    </row>
    <row r="170" spans="1:8" ht="14.25">
      <c r="A170" s="39"/>
      <c r="B170" s="12" t="s">
        <v>42</v>
      </c>
      <c r="C170" s="40">
        <f>12.28+3.22</f>
        <v>15.5</v>
      </c>
      <c r="D170" s="40"/>
      <c r="E170" s="40"/>
      <c r="F170" s="41">
        <f>12.28+3.22</f>
        <v>15.5</v>
      </c>
      <c r="H170" s="7" t="b">
        <f t="shared" si="2"/>
        <v>1</v>
      </c>
    </row>
    <row r="171" spans="1:8" ht="14.25">
      <c r="A171" s="39"/>
      <c r="B171" s="12" t="s">
        <v>50</v>
      </c>
      <c r="C171" s="40">
        <v>31.249</v>
      </c>
      <c r="D171" s="40">
        <v>23.4</v>
      </c>
      <c r="E171" s="40"/>
      <c r="F171" s="41">
        <v>7.849</v>
      </c>
      <c r="H171" s="7" t="b">
        <f t="shared" si="2"/>
        <v>1</v>
      </c>
    </row>
    <row r="172" spans="1:8" ht="14.25">
      <c r="A172" s="39"/>
      <c r="B172" s="12" t="s">
        <v>60</v>
      </c>
      <c r="C172" s="40">
        <v>131.357</v>
      </c>
      <c r="D172" s="40">
        <v>7.393</v>
      </c>
      <c r="E172" s="40"/>
      <c r="F172" s="41">
        <v>123.964</v>
      </c>
      <c r="H172" s="7" t="b">
        <f t="shared" si="2"/>
        <v>1</v>
      </c>
    </row>
    <row r="173" spans="1:8" ht="14.25">
      <c r="A173" s="35"/>
      <c r="B173" s="2" t="s">
        <v>55</v>
      </c>
      <c r="C173" s="37">
        <v>1.8</v>
      </c>
      <c r="D173" s="37"/>
      <c r="E173" s="37"/>
      <c r="F173" s="38">
        <v>1.8</v>
      </c>
      <c r="H173" s="7" t="b">
        <f t="shared" si="2"/>
        <v>1</v>
      </c>
    </row>
    <row r="174" spans="1:8" ht="14.25">
      <c r="A174" s="14"/>
      <c r="B174" s="43" t="s">
        <v>28</v>
      </c>
      <c r="C174" s="19">
        <v>6.3</v>
      </c>
      <c r="D174" s="19">
        <v>6.3</v>
      </c>
      <c r="E174" s="19"/>
      <c r="F174" s="20"/>
      <c r="H174" s="7" t="b">
        <f t="shared" si="2"/>
        <v>1</v>
      </c>
    </row>
    <row r="175" spans="1:8" ht="14.25">
      <c r="A175" s="3">
        <v>32</v>
      </c>
      <c r="B175" s="4" t="s">
        <v>72</v>
      </c>
      <c r="C175" s="5">
        <f>SUM(C176:C176)</f>
        <v>0</v>
      </c>
      <c r="D175" s="5">
        <f>SUM(D176:D176)</f>
        <v>0</v>
      </c>
      <c r="E175" s="5">
        <f>SUM(E176:E176)</f>
        <v>0</v>
      </c>
      <c r="F175" s="6">
        <f>SUM(F176:F176)</f>
        <v>0</v>
      </c>
      <c r="H175" s="7" t="b">
        <f t="shared" si="2"/>
        <v>1</v>
      </c>
    </row>
    <row r="176" spans="1:8" ht="14.25">
      <c r="A176" s="74"/>
      <c r="B176" s="75" t="s">
        <v>60</v>
      </c>
      <c r="C176" s="76"/>
      <c r="D176" s="76"/>
      <c r="E176" s="76"/>
      <c r="F176" s="77"/>
      <c r="H176" s="7" t="b">
        <f t="shared" si="2"/>
        <v>1</v>
      </c>
    </row>
    <row r="177" spans="1:8" ht="14.25">
      <c r="A177" s="3">
        <v>33</v>
      </c>
      <c r="B177" s="50" t="s">
        <v>53</v>
      </c>
      <c r="C177" s="5"/>
      <c r="D177" s="5"/>
      <c r="E177" s="5"/>
      <c r="F177" s="6"/>
      <c r="H177" s="7" t="b">
        <f t="shared" si="2"/>
        <v>1</v>
      </c>
    </row>
    <row r="178" spans="1:8" ht="14.25">
      <c r="A178" s="64"/>
      <c r="B178" s="65" t="s">
        <v>33</v>
      </c>
      <c r="C178" s="32">
        <v>2.64</v>
      </c>
      <c r="D178" s="32"/>
      <c r="E178" s="32"/>
      <c r="F178" s="33">
        <v>2.64</v>
      </c>
      <c r="H178" s="7" t="b">
        <f t="shared" si="2"/>
        <v>1</v>
      </c>
    </row>
    <row r="179" spans="1:16" ht="14.25">
      <c r="A179" s="17"/>
      <c r="B179" s="78" t="s">
        <v>42</v>
      </c>
      <c r="C179" s="32">
        <v>13.7</v>
      </c>
      <c r="D179" s="32"/>
      <c r="E179" s="32"/>
      <c r="F179" s="41">
        <v>13.7</v>
      </c>
      <c r="H179" s="7" t="b">
        <f t="shared" si="2"/>
        <v>1</v>
      </c>
      <c r="J179" s="34"/>
      <c r="K179" s="34"/>
      <c r="L179" s="34"/>
      <c r="M179" s="34"/>
      <c r="N179" s="34"/>
      <c r="O179" s="34"/>
      <c r="P179" s="34"/>
    </row>
    <row r="180" spans="1:8" ht="14.25">
      <c r="A180" s="16"/>
      <c r="B180" s="51" t="s">
        <v>50</v>
      </c>
      <c r="C180" s="32"/>
      <c r="D180" s="32">
        <v>13.553</v>
      </c>
      <c r="E180" s="32">
        <v>13.553</v>
      </c>
      <c r="F180" s="33"/>
      <c r="H180" s="7" t="b">
        <f t="shared" si="2"/>
        <v>1</v>
      </c>
    </row>
    <row r="181" spans="1:8" ht="14.25">
      <c r="A181" s="14"/>
      <c r="B181" s="43" t="s">
        <v>60</v>
      </c>
      <c r="C181" s="19">
        <v>14.11</v>
      </c>
      <c r="D181" s="19">
        <v>6.56</v>
      </c>
      <c r="E181" s="19"/>
      <c r="F181" s="20">
        <v>7.55</v>
      </c>
      <c r="G181" s="34"/>
      <c r="H181" s="7" t="b">
        <f t="shared" si="2"/>
        <v>1</v>
      </c>
    </row>
    <row r="182" spans="1:8" ht="14.25">
      <c r="A182" s="44">
        <v>34</v>
      </c>
      <c r="B182" s="1" t="s">
        <v>40</v>
      </c>
      <c r="C182" s="46"/>
      <c r="D182" s="46"/>
      <c r="E182" s="46"/>
      <c r="F182" s="47"/>
      <c r="H182" s="7" t="b">
        <f t="shared" si="2"/>
        <v>1</v>
      </c>
    </row>
    <row r="183" spans="1:17" ht="14.25">
      <c r="A183" s="35"/>
      <c r="B183" s="36" t="s">
        <v>50</v>
      </c>
      <c r="C183" s="37">
        <v>134.226</v>
      </c>
      <c r="D183" s="37">
        <v>130.5</v>
      </c>
      <c r="E183" s="37"/>
      <c r="F183" s="38">
        <v>3.726</v>
      </c>
      <c r="H183" s="7" t="b">
        <f t="shared" si="2"/>
        <v>1</v>
      </c>
      <c r="J183" s="34"/>
      <c r="K183" s="34"/>
      <c r="L183" s="34"/>
      <c r="M183" s="34"/>
      <c r="N183" s="34"/>
      <c r="O183" s="34"/>
      <c r="P183" s="34"/>
      <c r="Q183" s="34"/>
    </row>
    <row r="184" spans="1:17" ht="14.25">
      <c r="A184" s="14"/>
      <c r="B184" s="43" t="s">
        <v>55</v>
      </c>
      <c r="C184" s="19">
        <v>5.4</v>
      </c>
      <c r="D184" s="19">
        <v>3.9</v>
      </c>
      <c r="E184" s="19"/>
      <c r="F184" s="20">
        <v>1.5</v>
      </c>
      <c r="H184" s="7" t="b">
        <f t="shared" si="2"/>
        <v>1</v>
      </c>
      <c r="J184" s="34"/>
      <c r="K184" s="34"/>
      <c r="L184" s="34"/>
      <c r="M184" s="34"/>
      <c r="N184" s="34"/>
      <c r="O184" s="34"/>
      <c r="P184" s="34"/>
      <c r="Q184" s="34"/>
    </row>
    <row r="185" spans="1:8" ht="14.25">
      <c r="A185" s="79"/>
      <c r="B185" s="80" t="s">
        <v>43</v>
      </c>
      <c r="C185" s="81"/>
      <c r="D185" s="81"/>
      <c r="E185" s="81"/>
      <c r="F185" s="82"/>
      <c r="H185" s="7" t="b">
        <f t="shared" si="2"/>
        <v>1</v>
      </c>
    </row>
    <row r="186" spans="1:8" ht="14.25">
      <c r="A186" s="83">
        <v>1</v>
      </c>
      <c r="B186" s="84" t="s">
        <v>77</v>
      </c>
      <c r="C186" s="5">
        <f>SUM(C187:C187)</f>
        <v>0</v>
      </c>
      <c r="D186" s="5">
        <f>SUM(D187:D187)</f>
        <v>0</v>
      </c>
      <c r="E186" s="5">
        <f>SUM(E187:E187)</f>
        <v>0</v>
      </c>
      <c r="F186" s="6">
        <f>SUM(F187:F187)</f>
        <v>0</v>
      </c>
      <c r="H186" s="7" t="b">
        <f t="shared" si="2"/>
        <v>1</v>
      </c>
    </row>
    <row r="187" spans="1:8" ht="14.25">
      <c r="A187" s="85"/>
      <c r="B187" s="86" t="s">
        <v>60</v>
      </c>
      <c r="C187" s="37"/>
      <c r="D187" s="37"/>
      <c r="E187" s="37"/>
      <c r="F187" s="38"/>
      <c r="H187" s="7" t="b">
        <f t="shared" si="2"/>
        <v>1</v>
      </c>
    </row>
    <row r="188" spans="1:8" ht="14.25">
      <c r="A188" s="83">
        <v>2</v>
      </c>
      <c r="B188" s="84" t="s">
        <v>71</v>
      </c>
      <c r="C188" s="5"/>
      <c r="D188" s="5"/>
      <c r="E188" s="5"/>
      <c r="F188" s="6"/>
      <c r="H188" s="7" t="b">
        <f t="shared" si="2"/>
        <v>1</v>
      </c>
    </row>
    <row r="189" spans="1:8" ht="14.25">
      <c r="A189" s="87"/>
      <c r="B189" s="88" t="s">
        <v>55</v>
      </c>
      <c r="C189" s="19">
        <v>139.31</v>
      </c>
      <c r="D189" s="19"/>
      <c r="E189" s="19"/>
      <c r="F189" s="20">
        <v>139.31</v>
      </c>
      <c r="H189" s="7" t="b">
        <f t="shared" si="2"/>
        <v>1</v>
      </c>
    </row>
    <row r="190" spans="1:8" ht="14.25">
      <c r="A190" s="83">
        <v>3</v>
      </c>
      <c r="B190" s="84" t="s">
        <v>75</v>
      </c>
      <c r="C190" s="5"/>
      <c r="D190" s="5"/>
      <c r="E190" s="5"/>
      <c r="F190" s="6"/>
      <c r="H190" s="7" t="b">
        <f t="shared" si="2"/>
        <v>1</v>
      </c>
    </row>
    <row r="191" spans="1:8" ht="14.25">
      <c r="A191" s="87"/>
      <c r="B191" s="88" t="s">
        <v>55</v>
      </c>
      <c r="C191" s="19">
        <v>0.946</v>
      </c>
      <c r="D191" s="19"/>
      <c r="E191" s="19"/>
      <c r="F191" s="20">
        <v>0.946</v>
      </c>
      <c r="H191" s="7" t="b">
        <f t="shared" si="2"/>
        <v>1</v>
      </c>
    </row>
    <row r="192" spans="1:8" ht="14.25">
      <c r="A192" s="3">
        <v>4</v>
      </c>
      <c r="B192" s="50" t="s">
        <v>57</v>
      </c>
      <c r="C192" s="5"/>
      <c r="D192" s="5"/>
      <c r="E192" s="5"/>
      <c r="F192" s="6"/>
      <c r="H192" s="7" t="b">
        <f t="shared" si="2"/>
        <v>1</v>
      </c>
    </row>
    <row r="193" spans="1:8" ht="14.25">
      <c r="A193" s="17"/>
      <c r="B193" s="49" t="s">
        <v>42</v>
      </c>
      <c r="C193" s="40">
        <v>0.98</v>
      </c>
      <c r="D193" s="40"/>
      <c r="E193" s="40"/>
      <c r="F193" s="41">
        <v>0.98</v>
      </c>
      <c r="H193" s="7" t="b">
        <f t="shared" si="2"/>
        <v>1</v>
      </c>
    </row>
    <row r="194" spans="1:8" ht="14.25">
      <c r="A194" s="14"/>
      <c r="B194" s="43" t="s">
        <v>60</v>
      </c>
      <c r="C194" s="19"/>
      <c r="D194" s="19"/>
      <c r="E194" s="19"/>
      <c r="F194" s="20"/>
      <c r="H194" s="7" t="b">
        <f t="shared" si="2"/>
        <v>1</v>
      </c>
    </row>
    <row r="195" spans="1:8" ht="14.25">
      <c r="A195" s="44">
        <v>5</v>
      </c>
      <c r="B195" s="45" t="s">
        <v>58</v>
      </c>
      <c r="C195" s="46"/>
      <c r="D195" s="46"/>
      <c r="E195" s="46"/>
      <c r="F195" s="47"/>
      <c r="H195" s="7" t="b">
        <f t="shared" si="2"/>
        <v>1</v>
      </c>
    </row>
    <row r="196" spans="1:6" ht="14.25">
      <c r="A196" s="16"/>
      <c r="B196" s="51" t="s">
        <v>55</v>
      </c>
      <c r="C196" s="72">
        <v>4.842</v>
      </c>
      <c r="D196" s="72"/>
      <c r="E196" s="72"/>
      <c r="F196" s="73">
        <v>4.842</v>
      </c>
    </row>
    <row r="197" spans="1:8" ht="14.25">
      <c r="A197" s="10"/>
      <c r="B197" s="11" t="s">
        <v>60</v>
      </c>
      <c r="C197" s="37"/>
      <c r="D197" s="37"/>
      <c r="E197" s="37"/>
      <c r="F197" s="38"/>
      <c r="H197" s="7" t="b">
        <f t="shared" si="2"/>
        <v>1</v>
      </c>
    </row>
    <row r="198" spans="1:8" ht="14.25">
      <c r="A198" s="83">
        <v>6</v>
      </c>
      <c r="B198" s="84" t="s">
        <v>59</v>
      </c>
      <c r="C198" s="5">
        <f>SUM(C199)</f>
        <v>0</v>
      </c>
      <c r="D198" s="5">
        <f>SUM(D199)</f>
        <v>0</v>
      </c>
      <c r="E198" s="5">
        <f>SUM(E199)</f>
        <v>0</v>
      </c>
      <c r="F198" s="6">
        <f>SUM(F199)</f>
        <v>0</v>
      </c>
      <c r="H198" s="7" t="b">
        <f t="shared" si="2"/>
        <v>1</v>
      </c>
    </row>
    <row r="199" spans="1:8" ht="14.25">
      <c r="A199" s="87"/>
      <c r="B199" s="88" t="s">
        <v>60</v>
      </c>
      <c r="C199" s="19"/>
      <c r="D199" s="19"/>
      <c r="E199" s="19"/>
      <c r="F199" s="20"/>
      <c r="H199" s="7" t="b">
        <f t="shared" si="2"/>
        <v>1</v>
      </c>
    </row>
    <row r="200" spans="1:8" ht="14.25">
      <c r="A200" s="44">
        <v>7</v>
      </c>
      <c r="B200" s="45" t="s">
        <v>54</v>
      </c>
      <c r="C200" s="46"/>
      <c r="D200" s="46"/>
      <c r="E200" s="46"/>
      <c r="F200" s="47"/>
      <c r="H200" s="7" t="b">
        <f t="shared" si="2"/>
        <v>1</v>
      </c>
    </row>
    <row r="201" spans="1:6" ht="14.25">
      <c r="A201" s="16"/>
      <c r="B201" s="51" t="s">
        <v>42</v>
      </c>
      <c r="C201" s="72">
        <v>0.97</v>
      </c>
      <c r="D201" s="72"/>
      <c r="E201" s="72"/>
      <c r="F201" s="73">
        <v>0.97</v>
      </c>
    </row>
    <row r="202" spans="1:8" ht="14.25">
      <c r="A202" s="14"/>
      <c r="B202" s="43" t="s">
        <v>55</v>
      </c>
      <c r="C202" s="19">
        <v>0.084</v>
      </c>
      <c r="D202" s="19"/>
      <c r="E202" s="19"/>
      <c r="F202" s="20">
        <v>0.084</v>
      </c>
      <c r="H202" s="7" t="b">
        <f t="shared" si="2"/>
        <v>1</v>
      </c>
    </row>
    <row r="203" spans="1:6" s="21" customFormat="1" ht="14.25">
      <c r="A203" s="3">
        <v>8</v>
      </c>
      <c r="B203" s="4" t="s">
        <v>91</v>
      </c>
      <c r="C203" s="5">
        <f>SUM(C204)</f>
        <v>0</v>
      </c>
      <c r="D203" s="5">
        <f>SUM(D204)</f>
        <v>0</v>
      </c>
      <c r="E203" s="5">
        <f>SUM(E204)</f>
        <v>0</v>
      </c>
      <c r="F203" s="6">
        <f>SUM(F204)</f>
        <v>0</v>
      </c>
    </row>
    <row r="204" spans="1:6" ht="14.25">
      <c r="A204" s="14"/>
      <c r="B204" s="9" t="s">
        <v>28</v>
      </c>
      <c r="C204" s="19"/>
      <c r="D204" s="19"/>
      <c r="E204" s="19"/>
      <c r="F204" s="20"/>
    </row>
    <row r="205" spans="1:8" ht="14.25">
      <c r="A205" s="3">
        <v>9</v>
      </c>
      <c r="B205" s="50" t="s">
        <v>45</v>
      </c>
      <c r="C205" s="5"/>
      <c r="D205" s="5"/>
      <c r="E205" s="5"/>
      <c r="F205" s="6"/>
      <c r="H205" s="7" t="b">
        <f t="shared" si="2"/>
        <v>1</v>
      </c>
    </row>
    <row r="206" spans="1:14" ht="14.25">
      <c r="A206" s="39"/>
      <c r="B206" s="49" t="s">
        <v>42</v>
      </c>
      <c r="C206" s="40">
        <v>1.11</v>
      </c>
      <c r="D206" s="40"/>
      <c r="E206" s="40"/>
      <c r="F206" s="41">
        <v>1.11</v>
      </c>
      <c r="H206" s="7" t="b">
        <f t="shared" si="2"/>
        <v>1</v>
      </c>
      <c r="J206" s="34"/>
      <c r="K206" s="34"/>
      <c r="L206" s="34"/>
      <c r="M206" s="34"/>
      <c r="N206" s="34"/>
    </row>
    <row r="207" spans="1:8" ht="15" thickBot="1">
      <c r="A207" s="14"/>
      <c r="B207" s="43" t="s">
        <v>55</v>
      </c>
      <c r="C207" s="19">
        <v>23.715</v>
      </c>
      <c r="D207" s="19"/>
      <c r="E207" s="19"/>
      <c r="F207" s="20">
        <v>23.715</v>
      </c>
      <c r="H207" s="7" t="b">
        <f t="shared" si="2"/>
        <v>1</v>
      </c>
    </row>
    <row r="208" spans="1:6" ht="15" thickBot="1">
      <c r="A208" s="89"/>
      <c r="B208" s="90" t="s">
        <v>32</v>
      </c>
      <c r="C208" s="91">
        <f>SUM(C12:C207)</f>
        <v>5871.78</v>
      </c>
      <c r="D208" s="91">
        <f>SUM(D12:D207)</f>
        <v>3681.1000000000004</v>
      </c>
      <c r="E208" s="91">
        <f>SUM(E12:E207)</f>
        <v>124.98699999999998</v>
      </c>
      <c r="F208" s="91">
        <f>SUM(F12:F207)</f>
        <v>2315.6670000000004</v>
      </c>
    </row>
    <row r="209" spans="1:8" ht="14.25">
      <c r="A209" s="155" t="s">
        <v>46</v>
      </c>
      <c r="B209" s="156"/>
      <c r="C209" s="156"/>
      <c r="D209" s="156"/>
      <c r="E209" s="156"/>
      <c r="F209" s="157"/>
      <c r="H209" s="7" t="b">
        <f aca="true" t="shared" si="3" ref="H209:H274">IF((C209+E209)=(D209+F209),TRUE,FALSE)</f>
        <v>1</v>
      </c>
    </row>
    <row r="210" spans="1:8" ht="14.25">
      <c r="A210" s="79"/>
      <c r="B210" s="93" t="s">
        <v>30</v>
      </c>
      <c r="C210" s="28"/>
      <c r="D210" s="28"/>
      <c r="E210" s="28"/>
      <c r="F210" s="29"/>
      <c r="H210" s="7" t="b">
        <f t="shared" si="3"/>
        <v>1</v>
      </c>
    </row>
    <row r="211" spans="1:8" ht="14.25">
      <c r="A211" s="3">
        <v>1</v>
      </c>
      <c r="B211" s="50" t="s">
        <v>96</v>
      </c>
      <c r="C211" s="5"/>
      <c r="D211" s="5"/>
      <c r="E211" s="5"/>
      <c r="F211" s="6"/>
      <c r="H211" s="7" t="b">
        <f t="shared" si="3"/>
        <v>1</v>
      </c>
    </row>
    <row r="212" spans="1:8" ht="14.25">
      <c r="A212" s="14"/>
      <c r="B212" s="43" t="s">
        <v>42</v>
      </c>
      <c r="C212" s="19">
        <v>0.061</v>
      </c>
      <c r="D212" s="19"/>
      <c r="E212" s="19"/>
      <c r="F212" s="20">
        <v>0.061</v>
      </c>
      <c r="H212" s="7" t="b">
        <f t="shared" si="3"/>
        <v>1</v>
      </c>
    </row>
    <row r="213" spans="1:8" ht="14.25">
      <c r="A213" s="44">
        <v>2</v>
      </c>
      <c r="B213" s="1" t="s">
        <v>34</v>
      </c>
      <c r="C213" s="46"/>
      <c r="D213" s="46"/>
      <c r="E213" s="46"/>
      <c r="F213" s="47"/>
      <c r="H213" s="7" t="b">
        <f t="shared" si="3"/>
        <v>1</v>
      </c>
    </row>
    <row r="214" spans="1:8" ht="14.25">
      <c r="A214" s="14"/>
      <c r="B214" s="15" t="s">
        <v>55</v>
      </c>
      <c r="C214" s="19">
        <v>38.13</v>
      </c>
      <c r="D214" s="19">
        <v>25.963</v>
      </c>
      <c r="E214" s="19"/>
      <c r="F214" s="20">
        <v>12.167</v>
      </c>
      <c r="H214" s="7" t="b">
        <f t="shared" si="3"/>
        <v>1</v>
      </c>
    </row>
    <row r="215" spans="1:8" ht="14.25">
      <c r="A215" s="3">
        <v>3</v>
      </c>
      <c r="B215" s="50" t="s">
        <v>35</v>
      </c>
      <c r="C215" s="5"/>
      <c r="D215" s="5"/>
      <c r="E215" s="5"/>
      <c r="F215" s="6"/>
      <c r="H215" s="7" t="b">
        <f t="shared" si="3"/>
        <v>1</v>
      </c>
    </row>
    <row r="216" spans="1:8" ht="14.25">
      <c r="A216" s="14"/>
      <c r="B216" s="43" t="s">
        <v>42</v>
      </c>
      <c r="C216" s="19">
        <v>0.249</v>
      </c>
      <c r="D216" s="19"/>
      <c r="E216" s="19"/>
      <c r="F216" s="20">
        <v>0.249</v>
      </c>
      <c r="H216" s="7" t="b">
        <f t="shared" si="3"/>
        <v>1</v>
      </c>
    </row>
    <row r="217" spans="1:8" ht="14.25">
      <c r="A217" s="79"/>
      <c r="B217" s="93" t="s">
        <v>31</v>
      </c>
      <c r="C217" s="28"/>
      <c r="D217" s="28"/>
      <c r="E217" s="28"/>
      <c r="F217" s="29"/>
      <c r="H217" s="7" t="b">
        <f t="shared" si="3"/>
        <v>1</v>
      </c>
    </row>
    <row r="218" spans="1:8" ht="14.25">
      <c r="A218" s="3">
        <v>1</v>
      </c>
      <c r="B218" s="50" t="s">
        <v>97</v>
      </c>
      <c r="C218" s="5"/>
      <c r="D218" s="5"/>
      <c r="E218" s="5"/>
      <c r="F218" s="6"/>
      <c r="H218" s="7" t="b">
        <f t="shared" si="3"/>
        <v>1</v>
      </c>
    </row>
    <row r="219" spans="1:8" ht="14.25">
      <c r="A219" s="14"/>
      <c r="B219" s="43" t="s">
        <v>42</v>
      </c>
      <c r="C219" s="19">
        <v>0.357</v>
      </c>
      <c r="D219" s="19"/>
      <c r="E219" s="19"/>
      <c r="F219" s="20">
        <v>0.357</v>
      </c>
      <c r="H219" s="7" t="b">
        <f t="shared" si="3"/>
        <v>1</v>
      </c>
    </row>
    <row r="220" spans="1:8" ht="14.25">
      <c r="A220" s="3">
        <v>2</v>
      </c>
      <c r="B220" s="50" t="s">
        <v>98</v>
      </c>
      <c r="C220" s="5"/>
      <c r="D220" s="5"/>
      <c r="E220" s="5"/>
      <c r="F220" s="6"/>
      <c r="H220" s="7" t="b">
        <f t="shared" si="3"/>
        <v>1</v>
      </c>
    </row>
    <row r="221" spans="1:8" ht="14.25">
      <c r="A221" s="14"/>
      <c r="B221" s="43" t="s">
        <v>42</v>
      </c>
      <c r="C221" s="19">
        <v>0.005</v>
      </c>
      <c r="D221" s="19"/>
      <c r="E221" s="19"/>
      <c r="F221" s="20">
        <v>0.005</v>
      </c>
      <c r="H221" s="7" t="b">
        <f t="shared" si="3"/>
        <v>1</v>
      </c>
    </row>
    <row r="222" spans="1:8" ht="14.25">
      <c r="A222" s="3">
        <v>3</v>
      </c>
      <c r="B222" s="50" t="s">
        <v>10</v>
      </c>
      <c r="C222" s="5"/>
      <c r="D222" s="5"/>
      <c r="E222" s="5"/>
      <c r="F222" s="6"/>
      <c r="H222" s="7" t="b">
        <f t="shared" si="3"/>
        <v>1</v>
      </c>
    </row>
    <row r="223" spans="1:8" ht="14.25">
      <c r="A223" s="14"/>
      <c r="B223" s="43" t="s">
        <v>42</v>
      </c>
      <c r="C223" s="19">
        <v>0.142</v>
      </c>
      <c r="D223" s="19"/>
      <c r="E223" s="19"/>
      <c r="F223" s="20">
        <v>0.142</v>
      </c>
      <c r="H223" s="7" t="b">
        <f t="shared" si="3"/>
        <v>1</v>
      </c>
    </row>
    <row r="224" spans="1:8" s="21" customFormat="1" ht="14.25">
      <c r="A224" s="79"/>
      <c r="B224" s="93" t="s">
        <v>43</v>
      </c>
      <c r="C224" s="28">
        <f>C225+C227</f>
        <v>0</v>
      </c>
      <c r="D224" s="28">
        <f>D225+D227</f>
        <v>0</v>
      </c>
      <c r="E224" s="28">
        <f>E225+E227</f>
        <v>0</v>
      </c>
      <c r="F224" s="29">
        <f>F225+F227</f>
        <v>0</v>
      </c>
      <c r="H224" s="7" t="b">
        <f t="shared" si="3"/>
        <v>1</v>
      </c>
    </row>
    <row r="225" spans="1:8" s="21" customFormat="1" ht="14.25">
      <c r="A225" s="3">
        <v>1</v>
      </c>
      <c r="B225" s="50" t="s">
        <v>99</v>
      </c>
      <c r="C225" s="5">
        <f>C226</f>
        <v>0</v>
      </c>
      <c r="D225" s="5">
        <f>D226</f>
        <v>0</v>
      </c>
      <c r="E225" s="5">
        <f>E226</f>
        <v>0</v>
      </c>
      <c r="F225" s="6">
        <f>F226</f>
        <v>0</v>
      </c>
      <c r="H225" s="7" t="b">
        <f t="shared" si="3"/>
        <v>1</v>
      </c>
    </row>
    <row r="226" spans="1:8" s="21" customFormat="1" ht="14.25">
      <c r="A226" s="14"/>
      <c r="B226" s="43" t="s">
        <v>42</v>
      </c>
      <c r="C226" s="19"/>
      <c r="D226" s="19"/>
      <c r="E226" s="19"/>
      <c r="F226" s="20"/>
      <c r="H226" s="7" t="b">
        <f t="shared" si="3"/>
        <v>1</v>
      </c>
    </row>
    <row r="227" spans="1:8" s="21" customFormat="1" ht="14.25">
      <c r="A227" s="3">
        <v>2</v>
      </c>
      <c r="B227" s="50" t="s">
        <v>100</v>
      </c>
      <c r="C227" s="5">
        <f>C228</f>
        <v>0</v>
      </c>
      <c r="D227" s="5">
        <f>D228</f>
        <v>0</v>
      </c>
      <c r="E227" s="5">
        <f>E228</f>
        <v>0</v>
      </c>
      <c r="F227" s="6">
        <f>F228</f>
        <v>0</v>
      </c>
      <c r="H227" s="7" t="b">
        <f t="shared" si="3"/>
        <v>1</v>
      </c>
    </row>
    <row r="228" spans="1:8" s="21" customFormat="1" ht="15" thickBot="1">
      <c r="A228" s="14"/>
      <c r="B228" s="43" t="s">
        <v>42</v>
      </c>
      <c r="C228" s="19"/>
      <c r="D228" s="19"/>
      <c r="E228" s="19"/>
      <c r="F228" s="20"/>
      <c r="H228" s="7" t="b">
        <f t="shared" si="3"/>
        <v>1</v>
      </c>
    </row>
    <row r="229" spans="1:8" ht="15" thickBot="1">
      <c r="A229" s="89"/>
      <c r="B229" s="90" t="s">
        <v>47</v>
      </c>
      <c r="C229" s="91">
        <f>SUM(C210:C228)</f>
        <v>38.94400000000001</v>
      </c>
      <c r="D229" s="91">
        <f>SUM(D210:D228)</f>
        <v>25.963</v>
      </c>
      <c r="E229" s="91">
        <f>SUM(E210:E228)</f>
        <v>0</v>
      </c>
      <c r="F229" s="91">
        <f>SUM(F210:F228)</f>
        <v>12.981</v>
      </c>
      <c r="H229" s="7" t="b">
        <f t="shared" si="3"/>
        <v>1</v>
      </c>
    </row>
    <row r="230" spans="1:8" ht="14.25">
      <c r="A230" s="152" t="s">
        <v>25</v>
      </c>
      <c r="B230" s="153"/>
      <c r="C230" s="153"/>
      <c r="D230" s="153"/>
      <c r="E230" s="153"/>
      <c r="F230" s="154"/>
      <c r="H230" s="7" t="b">
        <f t="shared" si="3"/>
        <v>1</v>
      </c>
    </row>
    <row r="231" spans="1:6" ht="14.25">
      <c r="A231" s="79"/>
      <c r="B231" s="93" t="s">
        <v>31</v>
      </c>
      <c r="C231" s="28"/>
      <c r="D231" s="28"/>
      <c r="E231" s="28"/>
      <c r="F231" s="29"/>
    </row>
    <row r="232" spans="1:16" ht="14.25">
      <c r="A232" s="83">
        <v>1</v>
      </c>
      <c r="B232" s="120" t="s">
        <v>93</v>
      </c>
      <c r="C232" s="56"/>
      <c r="D232" s="56"/>
      <c r="E232" s="56"/>
      <c r="F232" s="57"/>
      <c r="H232" s="7" t="b">
        <f t="shared" si="3"/>
        <v>1</v>
      </c>
      <c r="J232" s="34"/>
      <c r="K232" s="34"/>
      <c r="L232" s="34"/>
      <c r="M232" s="34"/>
      <c r="N232" s="34"/>
      <c r="O232" s="34"/>
      <c r="P232" s="34"/>
    </row>
    <row r="233" spans="1:16" ht="14.25">
      <c r="A233" s="128"/>
      <c r="B233" s="129" t="s">
        <v>55</v>
      </c>
      <c r="C233" s="130">
        <v>1.144</v>
      </c>
      <c r="D233" s="130">
        <v>1.107</v>
      </c>
      <c r="E233" s="130"/>
      <c r="F233" s="131">
        <v>0.037</v>
      </c>
      <c r="J233" s="34"/>
      <c r="K233" s="34"/>
      <c r="L233" s="34"/>
      <c r="M233" s="34"/>
      <c r="N233" s="34"/>
      <c r="O233" s="34"/>
      <c r="P233" s="34"/>
    </row>
    <row r="234" spans="1:17" ht="14.25">
      <c r="A234" s="121"/>
      <c r="B234" s="122" t="s">
        <v>60</v>
      </c>
      <c r="C234" s="123">
        <v>15.62</v>
      </c>
      <c r="D234" s="123">
        <v>15.62</v>
      </c>
      <c r="E234" s="123"/>
      <c r="F234" s="124"/>
      <c r="H234" s="7" t="b">
        <f t="shared" si="3"/>
        <v>1</v>
      </c>
      <c r="J234" s="34"/>
      <c r="K234" s="34"/>
      <c r="L234" s="34"/>
      <c r="M234" s="34"/>
      <c r="N234" s="34"/>
      <c r="O234" s="34"/>
      <c r="P234" s="34"/>
      <c r="Q234" s="34"/>
    </row>
    <row r="235" spans="1:8" ht="14.25">
      <c r="A235" s="44">
        <v>2</v>
      </c>
      <c r="B235" s="1" t="s">
        <v>62</v>
      </c>
      <c r="C235" s="46"/>
      <c r="D235" s="46"/>
      <c r="E235" s="46"/>
      <c r="F235" s="47"/>
      <c r="H235" s="7" t="b">
        <f t="shared" si="3"/>
        <v>1</v>
      </c>
    </row>
    <row r="236" spans="1:13" ht="14.25">
      <c r="A236" s="39"/>
      <c r="B236" s="12" t="s">
        <v>33</v>
      </c>
      <c r="C236" s="40">
        <v>19.296</v>
      </c>
      <c r="D236" s="40">
        <v>19.296</v>
      </c>
      <c r="E236" s="40"/>
      <c r="F236" s="41"/>
      <c r="H236" s="7" t="b">
        <f t="shared" si="3"/>
        <v>1</v>
      </c>
      <c r="J236" s="34"/>
      <c r="K236" s="34"/>
      <c r="L236" s="34"/>
      <c r="M236" s="34"/>
    </row>
    <row r="237" spans="1:13" ht="14.25">
      <c r="A237" s="35"/>
      <c r="B237" s="2" t="s">
        <v>55</v>
      </c>
      <c r="C237" s="37">
        <v>1.446</v>
      </c>
      <c r="D237" s="37">
        <v>1.394</v>
      </c>
      <c r="E237" s="37"/>
      <c r="F237" s="38">
        <v>0.052</v>
      </c>
      <c r="J237" s="34"/>
      <c r="K237" s="34"/>
      <c r="L237" s="34"/>
      <c r="M237" s="34"/>
    </row>
    <row r="238" spans="1:8" ht="14.25">
      <c r="A238" s="35"/>
      <c r="B238" s="2" t="s">
        <v>60</v>
      </c>
      <c r="C238" s="37">
        <v>4.176</v>
      </c>
      <c r="D238" s="37">
        <v>3.501</v>
      </c>
      <c r="E238" s="37">
        <v>0</v>
      </c>
      <c r="F238" s="38">
        <v>0.675</v>
      </c>
      <c r="H238" s="7" t="b">
        <f t="shared" si="3"/>
        <v>1</v>
      </c>
    </row>
    <row r="239" spans="1:8" ht="14.25">
      <c r="A239" s="3">
        <v>3</v>
      </c>
      <c r="B239" s="94" t="s">
        <v>63</v>
      </c>
      <c r="C239" s="5"/>
      <c r="D239" s="5"/>
      <c r="E239" s="5"/>
      <c r="F239" s="6"/>
      <c r="H239" s="7" t="b">
        <f t="shared" si="3"/>
        <v>1</v>
      </c>
    </row>
    <row r="240" spans="1:14" ht="14.25">
      <c r="A240" s="35"/>
      <c r="B240" s="132" t="s">
        <v>55</v>
      </c>
      <c r="C240" s="37">
        <v>1.902</v>
      </c>
      <c r="D240" s="37">
        <v>1.902</v>
      </c>
      <c r="E240" s="37"/>
      <c r="F240" s="38"/>
      <c r="H240" s="7" t="b">
        <f t="shared" si="3"/>
        <v>1</v>
      </c>
      <c r="J240" s="34"/>
      <c r="K240" s="34"/>
      <c r="L240" s="34"/>
      <c r="M240" s="34"/>
      <c r="N240" s="34"/>
    </row>
    <row r="241" spans="1:14" ht="14.25">
      <c r="A241" s="14"/>
      <c r="B241" s="95" t="s">
        <v>28</v>
      </c>
      <c r="C241" s="19">
        <v>3.82</v>
      </c>
      <c r="D241" s="19">
        <v>3.82</v>
      </c>
      <c r="E241" s="19">
        <v>0</v>
      </c>
      <c r="F241" s="20">
        <v>0</v>
      </c>
      <c r="J241" s="34"/>
      <c r="K241" s="34"/>
      <c r="L241" s="34"/>
      <c r="M241" s="34"/>
      <c r="N241" s="34"/>
    </row>
    <row r="242" spans="1:14" ht="14.25">
      <c r="A242" s="3"/>
      <c r="B242" s="94" t="s">
        <v>105</v>
      </c>
      <c r="C242" s="5"/>
      <c r="D242" s="5"/>
      <c r="E242" s="5"/>
      <c r="F242" s="6"/>
      <c r="H242" s="7" t="b">
        <f t="shared" si="3"/>
        <v>1</v>
      </c>
      <c r="J242" s="34"/>
      <c r="K242" s="34"/>
      <c r="L242" s="34"/>
      <c r="M242" s="34"/>
      <c r="N242" s="34"/>
    </row>
    <row r="243" spans="1:14" ht="14.25">
      <c r="A243" s="14"/>
      <c r="B243" s="95" t="s">
        <v>60</v>
      </c>
      <c r="C243" s="19">
        <v>7.231</v>
      </c>
      <c r="D243" s="19">
        <v>2.535</v>
      </c>
      <c r="E243" s="19">
        <v>0</v>
      </c>
      <c r="F243" s="20">
        <v>4.696</v>
      </c>
      <c r="H243" s="7" t="b">
        <f t="shared" si="3"/>
        <v>1</v>
      </c>
      <c r="J243" s="34"/>
      <c r="K243" s="34"/>
      <c r="L243" s="34"/>
      <c r="M243" s="34"/>
      <c r="N243" s="34"/>
    </row>
    <row r="244" spans="1:8" ht="14.25">
      <c r="A244" s="44">
        <v>4</v>
      </c>
      <c r="B244" s="1" t="s">
        <v>18</v>
      </c>
      <c r="C244" s="46"/>
      <c r="D244" s="46"/>
      <c r="E244" s="46"/>
      <c r="F244" s="47"/>
      <c r="H244" s="7" t="b">
        <f t="shared" si="3"/>
        <v>1</v>
      </c>
    </row>
    <row r="245" spans="1:8" ht="14.25">
      <c r="A245" s="39"/>
      <c r="B245" s="12" t="s">
        <v>85</v>
      </c>
      <c r="C245" s="40">
        <v>1.2</v>
      </c>
      <c r="D245" s="40">
        <v>1</v>
      </c>
      <c r="E245" s="40"/>
      <c r="F245" s="41">
        <v>0.2</v>
      </c>
      <c r="H245" s="7" t="b">
        <f t="shared" si="3"/>
        <v>1</v>
      </c>
    </row>
    <row r="246" spans="1:8" ht="14.25">
      <c r="A246" s="35"/>
      <c r="B246" s="2" t="s">
        <v>42</v>
      </c>
      <c r="C246" s="37">
        <v>0.496</v>
      </c>
      <c r="D246" s="37"/>
      <c r="E246" s="37"/>
      <c r="F246" s="38">
        <v>0.496</v>
      </c>
      <c r="H246" s="7" t="b">
        <f t="shared" si="3"/>
        <v>1</v>
      </c>
    </row>
    <row r="247" spans="1:8" ht="14.25">
      <c r="A247" s="35"/>
      <c r="B247" s="2" t="s">
        <v>55</v>
      </c>
      <c r="C247" s="37">
        <v>12.370999999999999</v>
      </c>
      <c r="D247" s="37">
        <v>16.226</v>
      </c>
      <c r="E247" s="37">
        <v>4.03</v>
      </c>
      <c r="F247" s="38">
        <v>0.175</v>
      </c>
      <c r="G247" s="34"/>
      <c r="H247" s="7" t="b">
        <f t="shared" si="3"/>
        <v>1</v>
      </c>
    </row>
    <row r="248" spans="1:8" s="21" customFormat="1" ht="14.25">
      <c r="A248" s="3">
        <v>5</v>
      </c>
      <c r="B248" s="13" t="s">
        <v>90</v>
      </c>
      <c r="C248" s="5"/>
      <c r="D248" s="5"/>
      <c r="E248" s="5"/>
      <c r="F248" s="6"/>
      <c r="G248" s="119"/>
      <c r="H248" s="7" t="b">
        <f t="shared" si="3"/>
        <v>1</v>
      </c>
    </row>
    <row r="249" spans="1:8" ht="14.25">
      <c r="A249" s="14"/>
      <c r="B249" s="15" t="s">
        <v>28</v>
      </c>
      <c r="C249" s="19">
        <v>1.694</v>
      </c>
      <c r="D249" s="19">
        <v>1.694</v>
      </c>
      <c r="E249" s="19"/>
      <c r="F249" s="20"/>
      <c r="G249" s="34"/>
      <c r="H249" s="7" t="b">
        <f t="shared" si="3"/>
        <v>1</v>
      </c>
    </row>
    <row r="250" spans="1:8" ht="15" customHeight="1">
      <c r="A250" s="3">
        <v>6</v>
      </c>
      <c r="B250" s="50" t="s">
        <v>69</v>
      </c>
      <c r="C250" s="5"/>
      <c r="D250" s="5"/>
      <c r="E250" s="5"/>
      <c r="F250" s="5"/>
      <c r="H250" s="7" t="b">
        <f t="shared" si="3"/>
        <v>1</v>
      </c>
    </row>
    <row r="251" spans="1:8" ht="14.25">
      <c r="A251" s="35"/>
      <c r="B251" s="96" t="s">
        <v>42</v>
      </c>
      <c r="C251" s="37">
        <v>0.645</v>
      </c>
      <c r="D251" s="37">
        <v>0</v>
      </c>
      <c r="E251" s="37">
        <v>0</v>
      </c>
      <c r="F251" s="38">
        <v>0.645</v>
      </c>
      <c r="H251" s="7" t="b">
        <f t="shared" si="3"/>
        <v>1</v>
      </c>
    </row>
    <row r="252" spans="1:6" ht="14.25">
      <c r="A252" s="35"/>
      <c r="B252" s="2" t="s">
        <v>33</v>
      </c>
      <c r="C252" s="37">
        <v>0.645</v>
      </c>
      <c r="D252" s="37"/>
      <c r="E252" s="97"/>
      <c r="F252" s="38">
        <v>0.645</v>
      </c>
    </row>
    <row r="253" spans="1:8" ht="14.25">
      <c r="A253" s="14"/>
      <c r="B253" s="48" t="s">
        <v>55</v>
      </c>
      <c r="C253" s="19">
        <v>34.251</v>
      </c>
      <c r="D253" s="19">
        <v>48.674</v>
      </c>
      <c r="E253" s="19">
        <v>14.423</v>
      </c>
      <c r="F253" s="20">
        <v>0</v>
      </c>
      <c r="H253" s="7" t="b">
        <f t="shared" si="3"/>
        <v>1</v>
      </c>
    </row>
    <row r="254" spans="1:8" ht="14.25">
      <c r="A254" s="44">
        <v>7</v>
      </c>
      <c r="B254" s="45" t="s">
        <v>101</v>
      </c>
      <c r="C254" s="46"/>
      <c r="D254" s="46"/>
      <c r="E254" s="46"/>
      <c r="F254" s="47"/>
      <c r="H254" s="7" t="b">
        <f t="shared" si="3"/>
        <v>1</v>
      </c>
    </row>
    <row r="255" spans="1:8" ht="14.25">
      <c r="A255" s="14"/>
      <c r="B255" s="43" t="s">
        <v>55</v>
      </c>
      <c r="C255" s="19">
        <v>265.58900000000006</v>
      </c>
      <c r="D255" s="19">
        <v>297.63700000000006</v>
      </c>
      <c r="E255" s="19">
        <v>41.122</v>
      </c>
      <c r="F255" s="20">
        <v>9.074</v>
      </c>
      <c r="H255" s="7" t="b">
        <f t="shared" si="3"/>
        <v>1</v>
      </c>
    </row>
    <row r="256" spans="1:8" ht="14.25">
      <c r="A256" s="3">
        <v>8</v>
      </c>
      <c r="B256" s="50" t="s">
        <v>64</v>
      </c>
      <c r="C256" s="5"/>
      <c r="D256" s="5"/>
      <c r="E256" s="5"/>
      <c r="F256" s="6"/>
      <c r="H256" s="7" t="b">
        <f t="shared" si="3"/>
        <v>1</v>
      </c>
    </row>
    <row r="257" spans="1:8" ht="14.25">
      <c r="A257" s="14"/>
      <c r="B257" s="43" t="s">
        <v>33</v>
      </c>
      <c r="C257" s="19">
        <v>92.272</v>
      </c>
      <c r="D257" s="19">
        <v>100.186</v>
      </c>
      <c r="E257" s="19">
        <v>7.914</v>
      </c>
      <c r="F257" s="20"/>
      <c r="H257" s="7" t="b">
        <f t="shared" si="3"/>
        <v>1</v>
      </c>
    </row>
    <row r="258" spans="1:8" ht="14.25">
      <c r="A258" s="44">
        <v>9</v>
      </c>
      <c r="B258" s="1" t="s">
        <v>65</v>
      </c>
      <c r="C258" s="46"/>
      <c r="D258" s="46"/>
      <c r="E258" s="46"/>
      <c r="F258" s="47"/>
      <c r="H258" s="7" t="b">
        <f t="shared" si="3"/>
        <v>1</v>
      </c>
    </row>
    <row r="259" spans="1:8" ht="14.25">
      <c r="A259" s="39"/>
      <c r="B259" s="12" t="s">
        <v>33</v>
      </c>
      <c r="C259" s="40">
        <v>25.74</v>
      </c>
      <c r="D259" s="40">
        <v>25.74</v>
      </c>
      <c r="E259" s="40"/>
      <c r="F259" s="41"/>
      <c r="H259" s="7" t="b">
        <f t="shared" si="3"/>
        <v>1</v>
      </c>
    </row>
    <row r="260" spans="1:8" ht="14.25">
      <c r="A260" s="39"/>
      <c r="B260" s="12" t="s">
        <v>42</v>
      </c>
      <c r="C260" s="40">
        <v>40.027</v>
      </c>
      <c r="D260" s="40">
        <v>30.953</v>
      </c>
      <c r="E260" s="40"/>
      <c r="F260" s="41">
        <v>9.074</v>
      </c>
      <c r="G260" s="34"/>
      <c r="H260" s="7" t="b">
        <f t="shared" si="3"/>
        <v>1</v>
      </c>
    </row>
    <row r="261" spans="1:8" ht="14.25">
      <c r="A261" s="39"/>
      <c r="B261" s="12" t="s">
        <v>50</v>
      </c>
      <c r="C261" s="40">
        <v>39.79</v>
      </c>
      <c r="D261" s="40">
        <v>68.386</v>
      </c>
      <c r="E261" s="40">
        <v>28.596</v>
      </c>
      <c r="F261" s="41"/>
      <c r="G261" s="34"/>
      <c r="H261" s="7" t="b">
        <f t="shared" si="3"/>
        <v>1</v>
      </c>
    </row>
    <row r="262" spans="1:8" ht="14.25">
      <c r="A262" s="39"/>
      <c r="B262" s="12" t="s">
        <v>60</v>
      </c>
      <c r="C262" s="40">
        <v>22.802</v>
      </c>
      <c r="D262" s="40">
        <v>22.147</v>
      </c>
      <c r="E262" s="40">
        <v>0</v>
      </c>
      <c r="F262" s="41">
        <v>0.655</v>
      </c>
      <c r="H262" s="7" t="b">
        <f t="shared" si="3"/>
        <v>1</v>
      </c>
    </row>
    <row r="263" spans="1:8" ht="14.25">
      <c r="A263" s="39"/>
      <c r="B263" s="12" t="s">
        <v>55</v>
      </c>
      <c r="C263" s="40">
        <v>4.765</v>
      </c>
      <c r="D263" s="40">
        <v>4.11</v>
      </c>
      <c r="E263" s="40"/>
      <c r="F263" s="41">
        <v>0.655</v>
      </c>
      <c r="H263" s="7" t="b">
        <f t="shared" si="3"/>
        <v>1</v>
      </c>
    </row>
    <row r="264" spans="1:8" ht="14.25">
      <c r="A264" s="35"/>
      <c r="B264" s="36" t="s">
        <v>28</v>
      </c>
      <c r="C264" s="37">
        <v>18.037</v>
      </c>
      <c r="D264" s="37">
        <v>18.037</v>
      </c>
      <c r="E264" s="37"/>
      <c r="F264" s="38"/>
      <c r="G264" s="34"/>
      <c r="H264" s="7" t="b">
        <f t="shared" si="3"/>
        <v>1</v>
      </c>
    </row>
    <row r="265" spans="1:8" ht="14.25">
      <c r="A265" s="3">
        <v>10</v>
      </c>
      <c r="B265" s="13" t="s">
        <v>66</v>
      </c>
      <c r="C265" s="5"/>
      <c r="D265" s="5"/>
      <c r="E265" s="5"/>
      <c r="F265" s="6"/>
      <c r="H265" s="7" t="b">
        <f t="shared" si="3"/>
        <v>1</v>
      </c>
    </row>
    <row r="266" spans="1:8" ht="14.25">
      <c r="A266" s="35"/>
      <c r="B266" s="2" t="s">
        <v>55</v>
      </c>
      <c r="C266" s="37">
        <v>4.156</v>
      </c>
      <c r="D266" s="37">
        <v>4.156</v>
      </c>
      <c r="E266" s="37"/>
      <c r="F266" s="38"/>
      <c r="H266" s="7" t="b">
        <f t="shared" si="3"/>
        <v>1</v>
      </c>
    </row>
    <row r="267" spans="1:8" ht="14.25">
      <c r="A267" s="35"/>
      <c r="B267" s="2" t="s">
        <v>28</v>
      </c>
      <c r="C267" s="37">
        <v>6.029</v>
      </c>
      <c r="D267" s="37">
        <v>7.801</v>
      </c>
      <c r="E267" s="37">
        <v>1.772</v>
      </c>
      <c r="F267" s="125"/>
      <c r="H267" s="7" t="b">
        <f t="shared" si="3"/>
        <v>1</v>
      </c>
    </row>
    <row r="268" spans="1:8" ht="14.25">
      <c r="A268" s="14"/>
      <c r="B268" s="15" t="s">
        <v>60</v>
      </c>
      <c r="C268" s="19"/>
      <c r="D268" s="19"/>
      <c r="E268" s="19"/>
      <c r="F268" s="20"/>
      <c r="G268" s="34"/>
      <c r="H268" s="7" t="b">
        <f t="shared" si="3"/>
        <v>1</v>
      </c>
    </row>
    <row r="269" spans="1:8" ht="14.25">
      <c r="A269" s="44">
        <v>11</v>
      </c>
      <c r="B269" s="1" t="s">
        <v>41</v>
      </c>
      <c r="C269" s="46"/>
      <c r="D269" s="46"/>
      <c r="E269" s="46"/>
      <c r="F269" s="47"/>
      <c r="H269" s="7" t="b">
        <f t="shared" si="3"/>
        <v>1</v>
      </c>
    </row>
    <row r="270" spans="1:8" ht="14.25">
      <c r="A270" s="64"/>
      <c r="B270" s="31" t="s">
        <v>33</v>
      </c>
      <c r="C270" s="32">
        <v>4.478</v>
      </c>
      <c r="D270" s="32">
        <v>4.153</v>
      </c>
      <c r="E270" s="32">
        <v>0</v>
      </c>
      <c r="F270" s="33">
        <v>0.325</v>
      </c>
      <c r="H270" s="7" t="b">
        <f t="shared" si="3"/>
        <v>1</v>
      </c>
    </row>
    <row r="271" spans="1:8" ht="14.25">
      <c r="A271" s="39"/>
      <c r="B271" s="12" t="s">
        <v>55</v>
      </c>
      <c r="C271" s="40">
        <v>4.478</v>
      </c>
      <c r="D271" s="40">
        <v>4.153</v>
      </c>
      <c r="E271" s="40"/>
      <c r="F271" s="41">
        <v>0.325</v>
      </c>
      <c r="H271" s="7" t="b">
        <f t="shared" si="3"/>
        <v>1</v>
      </c>
    </row>
    <row r="272" spans="1:8" ht="14.25">
      <c r="A272" s="35"/>
      <c r="B272" s="2" t="s">
        <v>60</v>
      </c>
      <c r="C272" s="37">
        <v>10.88</v>
      </c>
      <c r="D272" s="37">
        <v>13.33</v>
      </c>
      <c r="E272" s="37">
        <v>2.45</v>
      </c>
      <c r="F272" s="38">
        <v>0</v>
      </c>
      <c r="H272" s="7" t="b">
        <f t="shared" si="3"/>
        <v>1</v>
      </c>
    </row>
    <row r="273" spans="1:8" ht="14.25">
      <c r="A273" s="35"/>
      <c r="B273" s="36" t="s">
        <v>28</v>
      </c>
      <c r="C273" s="37">
        <v>10.88</v>
      </c>
      <c r="D273" s="37">
        <v>13.33</v>
      </c>
      <c r="E273" s="37">
        <v>2.45</v>
      </c>
      <c r="F273" s="38"/>
      <c r="H273" s="7" t="b">
        <f t="shared" si="3"/>
        <v>1</v>
      </c>
    </row>
    <row r="274" spans="1:8" ht="14.25">
      <c r="A274" s="3">
        <v>12</v>
      </c>
      <c r="B274" s="50" t="s">
        <v>67</v>
      </c>
      <c r="C274" s="5"/>
      <c r="D274" s="5"/>
      <c r="E274" s="5"/>
      <c r="F274" s="6"/>
      <c r="H274" s="7" t="b">
        <f t="shared" si="3"/>
        <v>1</v>
      </c>
    </row>
    <row r="275" spans="1:8" ht="14.25">
      <c r="A275" s="14"/>
      <c r="B275" s="43" t="s">
        <v>50</v>
      </c>
      <c r="C275" s="19">
        <v>1.865</v>
      </c>
      <c r="D275" s="19">
        <v>1.865</v>
      </c>
      <c r="E275" s="19"/>
      <c r="F275" s="20"/>
      <c r="H275" s="7" t="b">
        <f aca="true" t="shared" si="4" ref="H275:H353">IF((C275+E275)=(D275+F275),TRUE,FALSE)</f>
        <v>1</v>
      </c>
    </row>
    <row r="276" spans="1:8" ht="12" customHeight="1">
      <c r="A276" s="44">
        <v>13</v>
      </c>
      <c r="B276" s="1" t="s">
        <v>82</v>
      </c>
      <c r="C276" s="46"/>
      <c r="D276" s="46"/>
      <c r="E276" s="46"/>
      <c r="F276" s="47"/>
      <c r="H276" s="7" t="b">
        <f t="shared" si="4"/>
        <v>1</v>
      </c>
    </row>
    <row r="277" spans="1:8" ht="14.25">
      <c r="A277" s="35"/>
      <c r="B277" s="2" t="s">
        <v>42</v>
      </c>
      <c r="C277" s="37">
        <v>13.532</v>
      </c>
      <c r="D277" s="37">
        <v>5.332</v>
      </c>
      <c r="E277" s="37">
        <v>0</v>
      </c>
      <c r="F277" s="38">
        <v>8.2</v>
      </c>
      <c r="H277" s="7" t="b">
        <f t="shared" si="4"/>
        <v>1</v>
      </c>
    </row>
    <row r="278" spans="1:8" ht="14.25">
      <c r="A278" s="14"/>
      <c r="B278" s="48" t="s">
        <v>55</v>
      </c>
      <c r="C278" s="19">
        <v>13.532</v>
      </c>
      <c r="D278" s="19">
        <v>5.332</v>
      </c>
      <c r="E278" s="98"/>
      <c r="F278" s="20">
        <v>8.2</v>
      </c>
      <c r="H278" s="7" t="b">
        <f t="shared" si="4"/>
        <v>1</v>
      </c>
    </row>
    <row r="279" spans="1:8" ht="14.25">
      <c r="A279" s="44">
        <v>14</v>
      </c>
      <c r="B279" s="45" t="s">
        <v>68</v>
      </c>
      <c r="C279" s="46"/>
      <c r="D279" s="46"/>
      <c r="E279" s="46"/>
      <c r="F279" s="47"/>
      <c r="H279" s="7" t="b">
        <f t="shared" si="4"/>
        <v>1</v>
      </c>
    </row>
    <row r="280" spans="1:6" ht="14.25">
      <c r="A280" s="16"/>
      <c r="B280" s="51" t="s">
        <v>33</v>
      </c>
      <c r="C280" s="72">
        <v>0.186</v>
      </c>
      <c r="D280" s="72">
        <v>0.186</v>
      </c>
      <c r="E280" s="72"/>
      <c r="F280" s="73"/>
    </row>
    <row r="281" spans="1:8" ht="14.25">
      <c r="A281" s="14"/>
      <c r="B281" s="9" t="s">
        <v>42</v>
      </c>
      <c r="C281" s="19">
        <v>1.066</v>
      </c>
      <c r="D281" s="19"/>
      <c r="E281" s="19"/>
      <c r="F281" s="20">
        <v>1.066</v>
      </c>
      <c r="H281" s="7" t="b">
        <f t="shared" si="4"/>
        <v>1</v>
      </c>
    </row>
    <row r="282" spans="1:8" ht="14.25">
      <c r="A282" s="44">
        <v>15</v>
      </c>
      <c r="B282" s="45" t="s">
        <v>74</v>
      </c>
      <c r="C282" s="46"/>
      <c r="D282" s="46"/>
      <c r="E282" s="46"/>
      <c r="F282" s="47"/>
      <c r="H282" s="7" t="b">
        <f t="shared" si="4"/>
        <v>1</v>
      </c>
    </row>
    <row r="283" spans="1:8" ht="14.25">
      <c r="A283" s="35"/>
      <c r="B283" s="11" t="s">
        <v>42</v>
      </c>
      <c r="C283" s="37"/>
      <c r="D283" s="37">
        <v>0.6</v>
      </c>
      <c r="E283" s="37">
        <v>0.6</v>
      </c>
      <c r="F283" s="38"/>
      <c r="G283" s="34"/>
      <c r="H283" s="7" t="b">
        <f t="shared" si="4"/>
        <v>1</v>
      </c>
    </row>
    <row r="284" spans="1:8" ht="16.5" customHeight="1">
      <c r="A284" s="3">
        <v>16</v>
      </c>
      <c r="B284" s="50" t="s">
        <v>78</v>
      </c>
      <c r="C284" s="5"/>
      <c r="D284" s="5"/>
      <c r="E284" s="5"/>
      <c r="F284" s="6"/>
      <c r="H284" s="7" t="b">
        <f t="shared" si="4"/>
        <v>1</v>
      </c>
    </row>
    <row r="285" spans="1:6" ht="16.5" customHeight="1">
      <c r="A285" s="16"/>
      <c r="B285" s="51" t="s">
        <v>33</v>
      </c>
      <c r="C285" s="72"/>
      <c r="D285" s="72">
        <v>0.3</v>
      </c>
      <c r="E285" s="72">
        <v>0.3</v>
      </c>
      <c r="F285" s="73"/>
    </row>
    <row r="286" spans="1:8" ht="14.25">
      <c r="A286" s="14"/>
      <c r="B286" s="43" t="s">
        <v>55</v>
      </c>
      <c r="C286" s="19">
        <v>9.614</v>
      </c>
      <c r="D286" s="19">
        <v>3.156</v>
      </c>
      <c r="E286" s="19"/>
      <c r="F286" s="20">
        <v>6.458</v>
      </c>
      <c r="H286" s="7" t="b">
        <f t="shared" si="4"/>
        <v>1</v>
      </c>
    </row>
    <row r="287" spans="1:8" ht="14.25">
      <c r="A287" s="3">
        <v>17</v>
      </c>
      <c r="B287" s="4" t="s">
        <v>81</v>
      </c>
      <c r="C287" s="5"/>
      <c r="D287" s="5"/>
      <c r="E287" s="5"/>
      <c r="F287" s="6"/>
      <c r="H287" s="7" t="b">
        <f t="shared" si="4"/>
        <v>1</v>
      </c>
    </row>
    <row r="288" spans="1:8" ht="14.25">
      <c r="A288" s="14"/>
      <c r="B288" s="9" t="s">
        <v>28</v>
      </c>
      <c r="C288" s="19">
        <v>1.552</v>
      </c>
      <c r="D288" s="19">
        <v>1.552</v>
      </c>
      <c r="E288" s="19">
        <v>0</v>
      </c>
      <c r="F288" s="20">
        <v>0</v>
      </c>
      <c r="H288" s="7" t="b">
        <f t="shared" si="4"/>
        <v>1</v>
      </c>
    </row>
    <row r="289" spans="1:8" ht="14.25">
      <c r="A289" s="99">
        <v>18</v>
      </c>
      <c r="B289" s="100" t="s">
        <v>48</v>
      </c>
      <c r="C289" s="67"/>
      <c r="D289" s="67"/>
      <c r="E289" s="67"/>
      <c r="F289" s="68"/>
      <c r="H289" s="7" t="b">
        <f t="shared" si="4"/>
        <v>1</v>
      </c>
    </row>
    <row r="290" spans="1:6" ht="14.25">
      <c r="A290" s="16"/>
      <c r="B290" s="51" t="s">
        <v>33</v>
      </c>
      <c r="C290" s="72">
        <v>2.706</v>
      </c>
      <c r="D290" s="72">
        <v>2.706</v>
      </c>
      <c r="E290" s="72">
        <v>0</v>
      </c>
      <c r="F290" s="73">
        <v>0</v>
      </c>
    </row>
    <row r="291" spans="1:8" ht="14.25">
      <c r="A291" s="39"/>
      <c r="B291" s="18" t="s">
        <v>42</v>
      </c>
      <c r="C291" s="40">
        <v>2.706</v>
      </c>
      <c r="D291" s="40">
        <v>2.706</v>
      </c>
      <c r="E291" s="40"/>
      <c r="F291" s="41"/>
      <c r="H291" s="7" t="b">
        <f t="shared" si="4"/>
        <v>1</v>
      </c>
    </row>
    <row r="292" spans="1:14" ht="14.25">
      <c r="A292" s="39"/>
      <c r="B292" s="18" t="s">
        <v>60</v>
      </c>
      <c r="C292" s="40">
        <v>0</v>
      </c>
      <c r="D292" s="40">
        <v>0</v>
      </c>
      <c r="E292" s="40">
        <v>0</v>
      </c>
      <c r="F292" s="41">
        <v>0</v>
      </c>
      <c r="H292" s="7" t="b">
        <f t="shared" si="4"/>
        <v>1</v>
      </c>
      <c r="J292" s="34"/>
      <c r="K292" s="34"/>
      <c r="L292" s="34"/>
      <c r="M292" s="34"/>
      <c r="N292" s="34"/>
    </row>
    <row r="293" spans="1:9" ht="14.25">
      <c r="A293" s="39"/>
      <c r="B293" s="101" t="s">
        <v>55</v>
      </c>
      <c r="C293" s="40">
        <v>9.614</v>
      </c>
      <c r="D293" s="40">
        <v>3.156</v>
      </c>
      <c r="E293" s="40"/>
      <c r="F293" s="41">
        <v>6.458</v>
      </c>
      <c r="G293" s="34"/>
      <c r="H293" s="7" t="b">
        <f t="shared" si="4"/>
        <v>1</v>
      </c>
      <c r="I293" s="34"/>
    </row>
    <row r="294" spans="1:8" ht="14.25">
      <c r="A294" s="25"/>
      <c r="B294" s="102" t="s">
        <v>28</v>
      </c>
      <c r="C294" s="103">
        <v>7.173</v>
      </c>
      <c r="D294" s="103">
        <v>7.173</v>
      </c>
      <c r="E294" s="103"/>
      <c r="F294" s="104"/>
      <c r="H294" s="7" t="b">
        <f t="shared" si="4"/>
        <v>1</v>
      </c>
    </row>
    <row r="295" spans="1:8" s="21" customFormat="1" ht="14.25">
      <c r="A295" s="3"/>
      <c r="B295" s="50" t="s">
        <v>107</v>
      </c>
      <c r="C295" s="5"/>
      <c r="D295" s="5"/>
      <c r="E295" s="5"/>
      <c r="F295" s="6"/>
      <c r="H295" s="7" t="b">
        <f t="shared" si="4"/>
        <v>1</v>
      </c>
    </row>
    <row r="296" spans="1:8" ht="14.25">
      <c r="A296" s="8"/>
      <c r="B296" s="43" t="s">
        <v>33</v>
      </c>
      <c r="C296" s="19">
        <v>1.552</v>
      </c>
      <c r="D296" s="19">
        <v>1.552</v>
      </c>
      <c r="E296" s="19"/>
      <c r="F296" s="20"/>
      <c r="H296" s="7" t="b">
        <f t="shared" si="4"/>
        <v>1</v>
      </c>
    </row>
    <row r="297" spans="1:8" ht="14.25">
      <c r="A297" s="3"/>
      <c r="B297" s="50" t="s">
        <v>108</v>
      </c>
      <c r="C297" s="5"/>
      <c r="D297" s="5"/>
      <c r="E297" s="5"/>
      <c r="F297" s="6"/>
      <c r="H297" s="7" t="b">
        <f t="shared" si="4"/>
        <v>1</v>
      </c>
    </row>
    <row r="298" spans="1:6" ht="14.25">
      <c r="A298" s="8"/>
      <c r="B298" s="43" t="s">
        <v>33</v>
      </c>
      <c r="C298" s="19">
        <v>2.706</v>
      </c>
      <c r="D298" s="19">
        <v>2.706</v>
      </c>
      <c r="E298" s="19"/>
      <c r="F298" s="20"/>
    </row>
    <row r="299" spans="1:8" ht="14.25">
      <c r="A299" s="105"/>
      <c r="B299" s="106" t="s">
        <v>43</v>
      </c>
      <c r="C299" s="107">
        <v>0</v>
      </c>
      <c r="D299" s="107">
        <v>0</v>
      </c>
      <c r="E299" s="107">
        <v>0</v>
      </c>
      <c r="F299" s="108">
        <v>0</v>
      </c>
      <c r="H299" s="7" t="b">
        <f t="shared" si="4"/>
        <v>1</v>
      </c>
    </row>
    <row r="300" spans="1:13" ht="14.25">
      <c r="A300" s="105"/>
      <c r="B300" s="109" t="s">
        <v>32</v>
      </c>
      <c r="C300" s="107"/>
      <c r="D300" s="107"/>
      <c r="E300" s="107"/>
      <c r="F300" s="107"/>
      <c r="J300" s="34"/>
      <c r="K300" s="34"/>
      <c r="L300" s="34"/>
      <c r="M300" s="34"/>
    </row>
    <row r="301" spans="1:8" ht="14.25">
      <c r="A301" s="147" t="s">
        <v>26</v>
      </c>
      <c r="B301" s="148"/>
      <c r="C301" s="148"/>
      <c r="D301" s="148"/>
      <c r="E301" s="148"/>
      <c r="F301" s="149"/>
      <c r="H301" s="7" t="b">
        <f t="shared" si="4"/>
        <v>1</v>
      </c>
    </row>
    <row r="302" spans="1:8" ht="14.25">
      <c r="A302" s="105"/>
      <c r="B302" s="106" t="s">
        <v>30</v>
      </c>
      <c r="C302" s="107"/>
      <c r="D302" s="107"/>
      <c r="E302" s="107"/>
      <c r="F302" s="108"/>
      <c r="H302" s="7" t="b">
        <f t="shared" si="4"/>
        <v>1</v>
      </c>
    </row>
    <row r="303" spans="1:8" ht="14.25">
      <c r="A303" s="3">
        <v>1</v>
      </c>
      <c r="B303" s="4" t="s">
        <v>102</v>
      </c>
      <c r="C303" s="5"/>
      <c r="D303" s="5"/>
      <c r="E303" s="5"/>
      <c r="F303" s="6"/>
      <c r="H303" s="7" t="b">
        <f t="shared" si="4"/>
        <v>1</v>
      </c>
    </row>
    <row r="304" spans="1:8" ht="14.25">
      <c r="A304" s="8"/>
      <c r="B304" s="9" t="s">
        <v>55</v>
      </c>
      <c r="C304" s="19">
        <v>2.88</v>
      </c>
      <c r="D304" s="19"/>
      <c r="E304" s="19"/>
      <c r="F304" s="20">
        <v>2.88</v>
      </c>
      <c r="H304" s="7" t="b">
        <f t="shared" si="4"/>
        <v>1</v>
      </c>
    </row>
    <row r="305" spans="1:8" ht="14.25">
      <c r="A305" s="3">
        <v>2</v>
      </c>
      <c r="B305" s="4" t="s">
        <v>19</v>
      </c>
      <c r="C305" s="5"/>
      <c r="D305" s="5"/>
      <c r="E305" s="5"/>
      <c r="F305" s="6"/>
      <c r="H305" s="7" t="b">
        <f t="shared" si="4"/>
        <v>1</v>
      </c>
    </row>
    <row r="306" spans="1:8" ht="14.25">
      <c r="A306" s="17"/>
      <c r="B306" s="18" t="s">
        <v>42</v>
      </c>
      <c r="C306" s="40">
        <v>68.026</v>
      </c>
      <c r="D306" s="40">
        <v>3.75</v>
      </c>
      <c r="E306" s="40"/>
      <c r="F306" s="41">
        <v>64.276</v>
      </c>
      <c r="H306" s="7" t="b">
        <f t="shared" si="4"/>
        <v>1</v>
      </c>
    </row>
    <row r="307" spans="1:6" ht="14.25">
      <c r="A307" s="17"/>
      <c r="B307" s="18" t="s">
        <v>60</v>
      </c>
      <c r="C307" s="40">
        <v>162</v>
      </c>
      <c r="D307" s="40">
        <v>162</v>
      </c>
      <c r="E307" s="40"/>
      <c r="F307" s="41"/>
    </row>
    <row r="308" spans="1:8" ht="14.25">
      <c r="A308" s="17"/>
      <c r="B308" s="18" t="s">
        <v>55</v>
      </c>
      <c r="C308" s="40">
        <v>32.74</v>
      </c>
      <c r="D308" s="40">
        <v>32.74</v>
      </c>
      <c r="E308" s="40"/>
      <c r="F308" s="41"/>
      <c r="H308" s="7" t="b">
        <f t="shared" si="4"/>
        <v>1</v>
      </c>
    </row>
    <row r="309" spans="1:8" ht="14.25">
      <c r="A309" s="8"/>
      <c r="B309" s="9" t="s">
        <v>28</v>
      </c>
      <c r="C309" s="19">
        <v>30</v>
      </c>
      <c r="D309" s="19">
        <v>30</v>
      </c>
      <c r="E309" s="19"/>
      <c r="F309" s="20"/>
      <c r="H309" s="7" t="b">
        <f t="shared" si="4"/>
        <v>1</v>
      </c>
    </row>
    <row r="310" spans="1:8" ht="14.25">
      <c r="A310" s="3">
        <v>3</v>
      </c>
      <c r="B310" s="4" t="s">
        <v>20</v>
      </c>
      <c r="C310" s="5"/>
      <c r="D310" s="5"/>
      <c r="E310" s="5"/>
      <c r="F310" s="6"/>
      <c r="H310" s="7" t="b">
        <f t="shared" si="4"/>
        <v>1</v>
      </c>
    </row>
    <row r="311" spans="1:8" ht="14.25">
      <c r="A311" s="16"/>
      <c r="B311" s="118" t="s">
        <v>28</v>
      </c>
      <c r="C311" s="72">
        <v>132</v>
      </c>
      <c r="D311" s="72">
        <v>132</v>
      </c>
      <c r="E311" s="72"/>
      <c r="F311" s="73"/>
      <c r="H311" s="7" t="b">
        <f t="shared" si="4"/>
        <v>1</v>
      </c>
    </row>
    <row r="312" spans="1:8" ht="14.25">
      <c r="A312" s="10"/>
      <c r="B312" s="11" t="s">
        <v>55</v>
      </c>
      <c r="C312" s="37">
        <v>65</v>
      </c>
      <c r="D312" s="37">
        <v>50</v>
      </c>
      <c r="E312" s="37"/>
      <c r="F312" s="38">
        <v>15</v>
      </c>
      <c r="H312" s="7" t="b">
        <f t="shared" si="4"/>
        <v>1</v>
      </c>
    </row>
    <row r="313" spans="1:8" s="21" customFormat="1" ht="14.25">
      <c r="A313" s="3">
        <v>4</v>
      </c>
      <c r="B313" s="4" t="s">
        <v>92</v>
      </c>
      <c r="C313" s="5">
        <f>SUM(C314)</f>
        <v>0</v>
      </c>
      <c r="D313" s="5">
        <f>SUM(D314)</f>
        <v>0</v>
      </c>
      <c r="E313" s="5">
        <f>SUM(E314)</f>
        <v>0</v>
      </c>
      <c r="F313" s="6">
        <f>SUM(F314)</f>
        <v>0</v>
      </c>
      <c r="H313" s="7" t="b">
        <f t="shared" si="4"/>
        <v>1</v>
      </c>
    </row>
    <row r="314" spans="1:8" ht="14.25">
      <c r="A314" s="8"/>
      <c r="B314" s="9" t="s">
        <v>55</v>
      </c>
      <c r="C314" s="19"/>
      <c r="D314" s="19"/>
      <c r="E314" s="19"/>
      <c r="F314" s="20"/>
      <c r="H314" s="7" t="b">
        <f t="shared" si="4"/>
        <v>1</v>
      </c>
    </row>
    <row r="315" spans="1:8" s="21" customFormat="1" ht="14.25">
      <c r="A315" s="3">
        <v>5</v>
      </c>
      <c r="B315" s="4" t="s">
        <v>76</v>
      </c>
      <c r="C315" s="5"/>
      <c r="D315" s="5"/>
      <c r="E315" s="5"/>
      <c r="F315" s="6"/>
      <c r="H315" s="7" t="b">
        <f t="shared" si="4"/>
        <v>1</v>
      </c>
    </row>
    <row r="316" spans="1:8" s="21" customFormat="1" ht="14.25">
      <c r="A316" s="8"/>
      <c r="B316" s="9" t="s">
        <v>42</v>
      </c>
      <c r="C316" s="19">
        <v>0.195</v>
      </c>
      <c r="D316" s="19">
        <v>0.195</v>
      </c>
      <c r="E316" s="19"/>
      <c r="F316" s="20"/>
      <c r="H316" s="7" t="b">
        <f t="shared" si="4"/>
        <v>1</v>
      </c>
    </row>
    <row r="317" spans="1:6" ht="14.25">
      <c r="A317" s="105"/>
      <c r="B317" s="109" t="s">
        <v>31</v>
      </c>
      <c r="C317" s="107"/>
      <c r="D317" s="107"/>
      <c r="E317" s="107"/>
      <c r="F317" s="108"/>
    </row>
    <row r="318" spans="1:6" s="21" customFormat="1" ht="14.25">
      <c r="A318" s="44"/>
      <c r="B318" s="1" t="s">
        <v>113</v>
      </c>
      <c r="C318" s="46"/>
      <c r="D318" s="46"/>
      <c r="E318" s="46"/>
      <c r="F318" s="47"/>
    </row>
    <row r="319" spans="1:6" ht="14.25">
      <c r="A319" s="8"/>
      <c r="B319" s="15" t="s">
        <v>60</v>
      </c>
      <c r="C319" s="19">
        <v>1.45</v>
      </c>
      <c r="D319" s="19">
        <v>1.45</v>
      </c>
      <c r="E319" s="19"/>
      <c r="F319" s="20"/>
    </row>
    <row r="320" spans="1:6" ht="14.25">
      <c r="A320" s="44"/>
      <c r="B320" s="1" t="s">
        <v>114</v>
      </c>
      <c r="C320" s="46"/>
      <c r="D320" s="46"/>
      <c r="E320" s="46"/>
      <c r="F320" s="47"/>
    </row>
    <row r="321" spans="1:6" ht="14.25">
      <c r="A321" s="8"/>
      <c r="B321" s="15" t="s">
        <v>60</v>
      </c>
      <c r="C321" s="19">
        <v>1.4</v>
      </c>
      <c r="D321" s="19">
        <v>1.4</v>
      </c>
      <c r="E321" s="19"/>
      <c r="F321" s="20"/>
    </row>
    <row r="322" spans="1:6" ht="14.25">
      <c r="A322" s="44"/>
      <c r="B322" s="1" t="s">
        <v>24</v>
      </c>
      <c r="C322" s="46"/>
      <c r="D322" s="46"/>
      <c r="E322" s="46"/>
      <c r="F322" s="47"/>
    </row>
    <row r="323" spans="1:6" ht="14.25">
      <c r="A323" s="8"/>
      <c r="B323" s="15" t="s">
        <v>60</v>
      </c>
      <c r="C323" s="19">
        <v>128</v>
      </c>
      <c r="D323" s="19">
        <v>128</v>
      </c>
      <c r="E323" s="19"/>
      <c r="F323" s="20"/>
    </row>
    <row r="324" spans="1:6" ht="14.25">
      <c r="A324" s="44"/>
      <c r="B324" s="1" t="s">
        <v>52</v>
      </c>
      <c r="C324" s="46"/>
      <c r="D324" s="46"/>
      <c r="E324" s="46"/>
      <c r="F324" s="47"/>
    </row>
    <row r="325" spans="1:6" ht="14.25">
      <c r="A325" s="8"/>
      <c r="B325" s="15" t="s">
        <v>60</v>
      </c>
      <c r="C325" s="19">
        <v>2</v>
      </c>
      <c r="D325" s="19">
        <v>2</v>
      </c>
      <c r="E325" s="19"/>
      <c r="F325" s="20"/>
    </row>
    <row r="326" spans="1:6" ht="14.25">
      <c r="A326" s="105"/>
      <c r="B326" s="109" t="s">
        <v>47</v>
      </c>
      <c r="C326" s="107">
        <f>SUM(C303:C325)</f>
        <v>625.691</v>
      </c>
      <c r="D326" s="107">
        <f>SUM(D303:D325)</f>
        <v>543.535</v>
      </c>
      <c r="E326" s="107">
        <f>SUM(E303:E325)</f>
        <v>0</v>
      </c>
      <c r="F326" s="107">
        <f>SUM(F303:F325)</f>
        <v>82.15599999999999</v>
      </c>
    </row>
    <row r="327" spans="1:8" ht="14.25">
      <c r="A327" s="133" t="s">
        <v>79</v>
      </c>
      <c r="B327" s="134"/>
      <c r="C327" s="134"/>
      <c r="D327" s="134"/>
      <c r="E327" s="134"/>
      <c r="F327" s="135"/>
      <c r="H327" s="7" t="b">
        <f t="shared" si="4"/>
        <v>1</v>
      </c>
    </row>
    <row r="328" spans="1:8" ht="14.25">
      <c r="A328" s="52"/>
      <c r="B328" s="110" t="s">
        <v>31</v>
      </c>
      <c r="C328" s="111">
        <f>C331+C333+C335+C329</f>
        <v>136.601</v>
      </c>
      <c r="D328" s="111">
        <f>D331+D333+D335+D329</f>
        <v>120.28</v>
      </c>
      <c r="E328" s="111">
        <f>E331+E333+E335+E329</f>
        <v>0</v>
      </c>
      <c r="F328" s="112">
        <f>F331+F333+F335+F329</f>
        <v>16.321</v>
      </c>
      <c r="H328" s="7" t="b">
        <f t="shared" si="4"/>
        <v>1</v>
      </c>
    </row>
    <row r="329" spans="1:6" ht="14.25">
      <c r="A329" s="3">
        <v>1</v>
      </c>
      <c r="B329" s="13" t="s">
        <v>44</v>
      </c>
      <c r="C329" s="5">
        <f>SUM(C330)</f>
        <v>120.14</v>
      </c>
      <c r="D329" s="5">
        <f>SUM(D330)</f>
        <v>120.14</v>
      </c>
      <c r="E329" s="5">
        <f>SUM(E330)</f>
        <v>0</v>
      </c>
      <c r="F329" s="6">
        <f>SUM(F330)</f>
        <v>0</v>
      </c>
    </row>
    <row r="330" spans="1:6" ht="14.25">
      <c r="A330" s="8"/>
      <c r="B330" s="15" t="s">
        <v>28</v>
      </c>
      <c r="C330" s="19">
        <v>120.14</v>
      </c>
      <c r="D330" s="19">
        <v>120.14</v>
      </c>
      <c r="E330" s="19"/>
      <c r="F330" s="20"/>
    </row>
    <row r="331" spans="1:8" ht="14.25">
      <c r="A331" s="3">
        <v>2</v>
      </c>
      <c r="B331" s="13" t="s">
        <v>80</v>
      </c>
      <c r="C331" s="5">
        <f>SUM(C332)</f>
        <v>7.487</v>
      </c>
      <c r="D331" s="5">
        <f>SUM(D332)</f>
        <v>0</v>
      </c>
      <c r="E331" s="5">
        <f>SUM(E332)</f>
        <v>0</v>
      </c>
      <c r="F331" s="6">
        <f>SUM(F332)</f>
        <v>7.487</v>
      </c>
      <c r="H331" s="7" t="b">
        <f t="shared" si="4"/>
        <v>1</v>
      </c>
    </row>
    <row r="332" spans="1:8" ht="14.25">
      <c r="A332" s="8"/>
      <c r="B332" s="15" t="s">
        <v>55</v>
      </c>
      <c r="C332" s="19">
        <v>7.487</v>
      </c>
      <c r="D332" s="19"/>
      <c r="E332" s="19"/>
      <c r="F332" s="20">
        <v>7.487</v>
      </c>
      <c r="H332" s="7" t="b">
        <f t="shared" si="4"/>
        <v>1</v>
      </c>
    </row>
    <row r="333" spans="1:8" ht="14.25">
      <c r="A333" s="3">
        <v>3</v>
      </c>
      <c r="B333" s="13" t="s">
        <v>84</v>
      </c>
      <c r="C333" s="5">
        <f>SUM(C334)</f>
        <v>3.39</v>
      </c>
      <c r="D333" s="5">
        <f>SUM(D334)</f>
        <v>0</v>
      </c>
      <c r="E333" s="5">
        <f>SUM(E334)</f>
        <v>0</v>
      </c>
      <c r="F333" s="6">
        <f>SUM(F334)</f>
        <v>3.39</v>
      </c>
      <c r="H333" s="7" t="b">
        <f t="shared" si="4"/>
        <v>1</v>
      </c>
    </row>
    <row r="334" spans="1:8" ht="14.25">
      <c r="A334" s="14"/>
      <c r="B334" s="15" t="s">
        <v>28</v>
      </c>
      <c r="C334" s="19">
        <v>3.39</v>
      </c>
      <c r="D334" s="19"/>
      <c r="E334" s="19"/>
      <c r="F334" s="20">
        <v>3.39</v>
      </c>
      <c r="H334" s="7" t="b">
        <f t="shared" si="4"/>
        <v>1</v>
      </c>
    </row>
    <row r="335" spans="1:6" ht="14.25">
      <c r="A335" s="3">
        <v>4</v>
      </c>
      <c r="B335" s="13" t="s">
        <v>110</v>
      </c>
      <c r="C335" s="5">
        <f>SUM(C336)</f>
        <v>5.584</v>
      </c>
      <c r="D335" s="5">
        <f>SUM(D336)</f>
        <v>0.14</v>
      </c>
      <c r="E335" s="5">
        <f>SUM(E336)</f>
        <v>0</v>
      </c>
      <c r="F335" s="6">
        <f>SUM(F336)</f>
        <v>5.444</v>
      </c>
    </row>
    <row r="336" spans="1:6" ht="14.25">
      <c r="A336" s="8"/>
      <c r="B336" s="15" t="s">
        <v>55</v>
      </c>
      <c r="C336" s="19">
        <v>5.584</v>
      </c>
      <c r="D336" s="19">
        <v>0.14</v>
      </c>
      <c r="E336" s="19"/>
      <c r="F336" s="20">
        <v>5.444</v>
      </c>
    </row>
    <row r="337" spans="1:6" ht="15" thickBot="1">
      <c r="A337" s="113"/>
      <c r="B337" s="114" t="s">
        <v>27</v>
      </c>
      <c r="C337" s="126">
        <f>C300+C229+C208+C328+C326</f>
        <v>6673.016</v>
      </c>
      <c r="D337" s="126">
        <f>D300+D229+D208+D328+D326</f>
        <v>4370.878000000001</v>
      </c>
      <c r="E337" s="126">
        <f>E300+E229+E208+E328+E326</f>
        <v>124.98699999999998</v>
      </c>
      <c r="F337" s="127">
        <f>F300+F229+F208+F328+F326</f>
        <v>2427.1250000000005</v>
      </c>
    </row>
    <row r="338" spans="1:6" ht="14.25">
      <c r="A338" s="115"/>
      <c r="B338" s="115"/>
      <c r="C338" s="116"/>
      <c r="D338" s="116"/>
      <c r="E338" s="115"/>
      <c r="F338" s="116"/>
    </row>
    <row r="339" spans="1:6" ht="14.25">
      <c r="A339" s="115"/>
      <c r="B339" s="115"/>
      <c r="C339" s="116"/>
      <c r="D339" s="116"/>
      <c r="E339" s="115"/>
      <c r="F339" s="116"/>
    </row>
    <row r="340" ht="16.5" customHeight="1"/>
    <row r="342" spans="2:6" ht="14.25">
      <c r="B342" s="117"/>
      <c r="D342" s="145"/>
      <c r="E342" s="145"/>
      <c r="F342" s="145"/>
    </row>
  </sheetData>
  <sheetProtection/>
  <mergeCells count="17">
    <mergeCell ref="D342:F342"/>
    <mergeCell ref="F8:F9"/>
    <mergeCell ref="A11:F11"/>
    <mergeCell ref="A209:F209"/>
    <mergeCell ref="A230:F230"/>
    <mergeCell ref="A301:F301"/>
    <mergeCell ref="A327:F327"/>
    <mergeCell ref="A1:F1"/>
    <mergeCell ref="A3:F3"/>
    <mergeCell ref="A4:F4"/>
    <mergeCell ref="A5:F5"/>
    <mergeCell ref="A6:F6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1">
      <selection activeCell="E56" sqref="E5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Antonina S. Kostova</dc:creator>
  <cp:keywords/>
  <dc:description/>
  <cp:lastModifiedBy>Nina</cp:lastModifiedBy>
  <cp:lastPrinted>2018-11-23T08:59:14Z</cp:lastPrinted>
  <dcterms:created xsi:type="dcterms:W3CDTF">1996-10-14T23:33:28Z</dcterms:created>
  <dcterms:modified xsi:type="dcterms:W3CDTF">2019-12-30T19:22:12Z</dcterms:modified>
  <cp:category/>
  <cp:version/>
  <cp:contentType/>
  <cp:contentStatus/>
</cp:coreProperties>
</file>