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25230" windowHeight="6240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sharedStrings.xml><?xml version="1.0" encoding="utf-8"?>
<sst xmlns="http://schemas.openxmlformats.org/spreadsheetml/2006/main" count="546" uniqueCount="409">
  <si>
    <t>ОБОБЩИТЕЛЕН ПРОТОКОЛ</t>
  </si>
  <si>
    <t>№ по ред</t>
  </si>
  <si>
    <t>ДГС/ДЛС</t>
  </si>
  <si>
    <t>Държ. горски разсадник</t>
  </si>
  <si>
    <t>н.в м</t>
  </si>
  <si>
    <t>Вид почва</t>
  </si>
  <si>
    <t>Русалка</t>
  </si>
  <si>
    <t>Маринска</t>
  </si>
  <si>
    <t>сива гор.</t>
  </si>
  <si>
    <t>Борима</t>
  </si>
  <si>
    <t>Мешелика</t>
  </si>
  <si>
    <t>Лесидрен</t>
  </si>
  <si>
    <t>Подене</t>
  </si>
  <si>
    <t>Луковит</t>
  </si>
  <si>
    <t>Ловеч</t>
  </si>
  <si>
    <t>Сливек</t>
  </si>
  <si>
    <t>алувиал.</t>
  </si>
  <si>
    <t>Никопол</t>
  </si>
  <si>
    <t>Гулянци</t>
  </si>
  <si>
    <t>черн.</t>
  </si>
  <si>
    <t>Загражден</t>
  </si>
  <si>
    <t>карбон.</t>
  </si>
  <si>
    <t>Драгаш</t>
  </si>
  <si>
    <t>Плевен</t>
  </si>
  <si>
    <t>Рибен</t>
  </si>
  <si>
    <t>Черв.бряг</t>
  </si>
  <si>
    <t>Кнежа</t>
  </si>
  <si>
    <t>кар.черн.</t>
  </si>
  <si>
    <t>Монтана</t>
  </si>
  <si>
    <t>Мърчево</t>
  </si>
  <si>
    <t>изл.черн.</t>
  </si>
  <si>
    <t>Берковица</t>
  </si>
  <si>
    <t>Ашиклар</t>
  </si>
  <si>
    <t>т.сива</t>
  </si>
  <si>
    <t>Троян</t>
  </si>
  <si>
    <t>Белиш</t>
  </si>
  <si>
    <t>Жална</t>
  </si>
  <si>
    <t>каф.гор.</t>
  </si>
  <si>
    <t>Видин</t>
  </si>
  <si>
    <t>Алимана</t>
  </si>
  <si>
    <t>Х.чешма</t>
  </si>
  <si>
    <t>Белоградчик</t>
  </si>
  <si>
    <t>Селище</t>
  </si>
  <si>
    <t>Враца</t>
  </si>
  <si>
    <t>Криводол</t>
  </si>
  <si>
    <t>изл. черн.</t>
  </si>
  <si>
    <t>Оряхово</t>
  </si>
  <si>
    <t>Галово</t>
  </si>
  <si>
    <t>Лом</t>
  </si>
  <si>
    <t>Василовци</t>
  </si>
  <si>
    <t>Чипровци</t>
  </si>
  <si>
    <t>Мездра</t>
  </si>
  <si>
    <t>Черепиш</t>
  </si>
  <si>
    <t>Миджур</t>
  </si>
  <si>
    <t>Г. река</t>
  </si>
  <si>
    <t>Бяла Вода</t>
  </si>
  <si>
    <t>Годеч</t>
  </si>
  <si>
    <t>Гинци</t>
  </si>
  <si>
    <t>Своге</t>
  </si>
  <si>
    <t>Церови ливади</t>
  </si>
  <si>
    <t>к.прех.</t>
  </si>
  <si>
    <t>Ботевград</t>
  </si>
  <si>
    <t>пес.глин.</t>
  </si>
  <si>
    <t>Черни Осъм</t>
  </si>
  <si>
    <t>Попкиното</t>
  </si>
  <si>
    <t xml:space="preserve">СЗДП - ВРАЦА </t>
  </si>
  <si>
    <t>Г.Оряховица</t>
  </si>
  <si>
    <t>Джулюница</t>
  </si>
  <si>
    <t>Буйновци</t>
  </si>
  <si>
    <t>Добревци</t>
  </si>
  <si>
    <t>Стружната</t>
  </si>
  <si>
    <t>каф. прех.</t>
  </si>
  <si>
    <t>Караиванци</t>
  </si>
  <si>
    <t xml:space="preserve">Силистра </t>
  </si>
  <si>
    <t xml:space="preserve">„Доростол” </t>
  </si>
  <si>
    <t>Търговище</t>
  </si>
  <si>
    <t>Баячево</t>
  </si>
  <si>
    <t>сив.гор</t>
  </si>
  <si>
    <t>Разград</t>
  </si>
  <si>
    <t>Гарата</t>
  </si>
  <si>
    <t>Дунав</t>
  </si>
  <si>
    <t>Хотанца</t>
  </si>
  <si>
    <t>изл.черноз.</t>
  </si>
  <si>
    <t>Бяла</t>
  </si>
  <si>
    <t>с.Ценово</t>
  </si>
  <si>
    <t>алув.лив.</t>
  </si>
  <si>
    <t>оп. черн.</t>
  </si>
  <si>
    <t>Севлиево</t>
  </si>
  <si>
    <t>Млечево</t>
  </si>
  <si>
    <t>с. горска</t>
  </si>
  <si>
    <t>Крапец</t>
  </si>
  <si>
    <t>Сеслав</t>
  </si>
  <si>
    <t>Кубрат</t>
  </si>
  <si>
    <t>Исперих</t>
  </si>
  <si>
    <t>Свищов</t>
  </si>
  <si>
    <t>Вардим</t>
  </si>
  <si>
    <t>Царевец</t>
  </si>
  <si>
    <t>Тутракан</t>
  </si>
  <si>
    <t>Търновци</t>
  </si>
  <si>
    <t>изл.черн</t>
  </si>
  <si>
    <t>"Каракуз"</t>
  </si>
  <si>
    <t>Добруджа</t>
  </si>
  <si>
    <t>СЦДП - ГАБРОВО:</t>
  </si>
  <si>
    <t>Варна</t>
  </si>
  <si>
    <t xml:space="preserve">Малка чайка </t>
  </si>
  <si>
    <t xml:space="preserve">сива гор. </t>
  </si>
  <si>
    <t>Тополи</t>
  </si>
  <si>
    <t>Шерба</t>
  </si>
  <si>
    <t>Солник</t>
  </si>
  <si>
    <t>кан. гор. изл.</t>
  </si>
  <si>
    <t>Чергана</t>
  </si>
  <si>
    <t>Лонгоза</t>
  </si>
  <si>
    <t>алувиална</t>
  </si>
  <si>
    <t>Суворово</t>
  </si>
  <si>
    <t>Генерал Киселово</t>
  </si>
  <si>
    <t>Цонево</t>
  </si>
  <si>
    <t>Мешето</t>
  </si>
  <si>
    <t xml:space="preserve">сив. гор. 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</si>
  <si>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</si>
  <si>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</si>
  <si>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</si>
  <si>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</si>
  <si>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</si>
  <si>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</si>
  <si>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</si>
  <si>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</si>
  <si>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черн. </t>
  </si>
  <si>
    <t>Върбица</t>
  </si>
  <si>
    <t>Станянци</t>
  </si>
  <si>
    <t>Шумен</t>
  </si>
  <si>
    <t>Салманово</t>
  </si>
  <si>
    <t>Попово</t>
  </si>
  <si>
    <t>Гюрлюка</t>
  </si>
  <si>
    <t xml:space="preserve">Кардам </t>
  </si>
  <si>
    <t>СИДП - ШУМЕН ОБЩО :</t>
  </si>
  <si>
    <t>Айтос</t>
  </si>
  <si>
    <t>Извора</t>
  </si>
  <si>
    <t>кан.гор.</t>
  </si>
  <si>
    <t>Бургас</t>
  </si>
  <si>
    <t>Росенец</t>
  </si>
  <si>
    <t>кан.излуж.</t>
  </si>
  <si>
    <t>Карнобат</t>
  </si>
  <si>
    <t>смолници</t>
  </si>
  <si>
    <t>Камчия</t>
  </si>
  <si>
    <t>Средец</t>
  </si>
  <si>
    <t>Малката река</t>
  </si>
  <si>
    <t>кан. гор.</t>
  </si>
  <si>
    <t>Царево</t>
  </si>
  <si>
    <t>Зиркова воденица</t>
  </si>
  <si>
    <t>кан.горска</t>
  </si>
  <si>
    <t>Граматиково</t>
  </si>
  <si>
    <t>"Качул"</t>
  </si>
  <si>
    <t>Несебър</t>
  </si>
  <si>
    <t>Поморие</t>
  </si>
  <si>
    <t>черн.смол.</t>
  </si>
  <si>
    <t>Порой</t>
  </si>
  <si>
    <t xml:space="preserve">кан. гор. </t>
  </si>
  <si>
    <t>Ивайловград</t>
  </si>
  <si>
    <t>Колибар чешма</t>
  </si>
  <si>
    <t>Свиленград</t>
  </si>
  <si>
    <t>Гебран</t>
  </si>
  <si>
    <t>Хасково</t>
  </si>
  <si>
    <t>Димитровград</t>
  </si>
  <si>
    <t>алув. дел.</t>
  </si>
  <si>
    <t>Сливен</t>
  </si>
  <si>
    <t>Абланово</t>
  </si>
  <si>
    <t>ср.кан.гор.</t>
  </si>
  <si>
    <t>Сл.мин.бани</t>
  </si>
  <si>
    <t>Твърдица</t>
  </si>
  <si>
    <t>Блягарница</t>
  </si>
  <si>
    <t>Тунджа</t>
  </si>
  <si>
    <t>Ормана</t>
  </si>
  <si>
    <t>Елхово</t>
  </si>
  <si>
    <t>Трънково</t>
  </si>
  <si>
    <t>лив.чернз.</t>
  </si>
  <si>
    <t>каф. гор.</t>
  </si>
  <si>
    <t>Гурково</t>
  </si>
  <si>
    <t>Николаево</t>
  </si>
  <si>
    <t>Стъргата</t>
  </si>
  <si>
    <t>Лъкашница</t>
  </si>
  <si>
    <t>Б.махала</t>
  </si>
  <si>
    <t>Лазово</t>
  </si>
  <si>
    <t>Казанлък</t>
  </si>
  <si>
    <t>Горно Изворово</t>
  </si>
  <si>
    <t>кан.г.гл.п</t>
  </si>
  <si>
    <t>Шипка</t>
  </si>
  <si>
    <t>кан.г.гл.пес</t>
  </si>
  <si>
    <t>Бузовград</t>
  </si>
  <si>
    <t>пес.гл.</t>
  </si>
  <si>
    <t>Мъглиж</t>
  </si>
  <si>
    <t>Ветрен</t>
  </si>
  <si>
    <t>Стара Загора</t>
  </si>
  <si>
    <t>Зора</t>
  </si>
  <si>
    <t>канелена</t>
  </si>
  <si>
    <t>Ст.мин.бани</t>
  </si>
  <si>
    <t>"Мазалат"</t>
  </si>
  <si>
    <t>Павел баня</t>
  </si>
  <si>
    <t>ЮИДП - СЛИВЕН</t>
  </si>
  <si>
    <t>Ардино</t>
  </si>
  <si>
    <t>Кирково</t>
  </si>
  <si>
    <t>Крумовград</t>
  </si>
  <si>
    <t>Момчилград</t>
  </si>
  <si>
    <t>Пещера</t>
  </si>
  <si>
    <t>Батак</t>
  </si>
  <si>
    <t>Ракитово</t>
  </si>
  <si>
    <t>каф.гор</t>
  </si>
  <si>
    <t>Панагюрище</t>
  </si>
  <si>
    <t>Алабак</t>
  </si>
  <si>
    <t>Пазарджик</t>
  </si>
  <si>
    <t>Хисар</t>
  </si>
  <si>
    <t>Асеновград</t>
  </si>
  <si>
    <t>Първомай</t>
  </si>
  <si>
    <t>Златоград</t>
  </si>
  <si>
    <t>Аламовци</t>
  </si>
  <si>
    <t>Розино</t>
  </si>
  <si>
    <t>Пловдив</t>
  </si>
  <si>
    <t>лив.чер.</t>
  </si>
  <si>
    <t>Борино</t>
  </si>
  <si>
    <t>Смилян</t>
  </si>
  <si>
    <t>ЮЦДП - СМОЛЯН</t>
  </si>
  <si>
    <t>Белово</t>
  </si>
  <si>
    <t>Топлата вода</t>
  </si>
  <si>
    <t>тежка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</si>
  <si>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</si>
  <si>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</si>
  <si>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</si>
  <si>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</si>
  <si>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</si>
  <si>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</si>
  <si>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</si>
  <si>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</si>
  <si>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</si>
  <si>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Лом1</t>
  </si>
  <si>
    <t>Лом2</t>
  </si>
  <si>
    <t>Гърмен</t>
  </si>
  <si>
    <t>Беслет</t>
  </si>
  <si>
    <t>Дикчан</t>
  </si>
  <si>
    <t>к.горски</t>
  </si>
  <si>
    <t>Кору дере</t>
  </si>
  <si>
    <t>Луковица</t>
  </si>
  <si>
    <t>Добринище</t>
  </si>
  <si>
    <t>Горните поляни</t>
  </si>
  <si>
    <t>Голяма падина</t>
  </si>
  <si>
    <t>Дупница</t>
  </si>
  <si>
    <t>дел-лив</t>
  </si>
  <si>
    <t>Герена</t>
  </si>
  <si>
    <t>гл.пес</t>
  </si>
  <si>
    <t>Елин Пелин</t>
  </si>
  <si>
    <t>Етрополе</t>
  </si>
  <si>
    <t>Синия вир</t>
  </si>
  <si>
    <t>Малък Искър</t>
  </si>
  <si>
    <t>Паскалска ливада</t>
  </si>
  <si>
    <t>Земен</t>
  </si>
  <si>
    <t>Полето</t>
  </si>
  <si>
    <t>Ихтиман</t>
  </si>
  <si>
    <t>Сенниците</t>
  </si>
  <si>
    <t>Катунци</t>
  </si>
  <si>
    <t>Зл.поток</t>
  </si>
  <si>
    <t>Н.чарк</t>
  </si>
  <si>
    <t>кафяви</t>
  </si>
  <si>
    <t>Кресна</t>
  </si>
  <si>
    <t>Равно боре</t>
  </si>
  <si>
    <t>каф.гор.пр.</t>
  </si>
  <si>
    <t>Невестино</t>
  </si>
  <si>
    <t>алув.дел.</t>
  </si>
  <si>
    <t>Осогово</t>
  </si>
  <si>
    <t>Трекляно</t>
  </si>
  <si>
    <t>к.пес</t>
  </si>
  <si>
    <t>пес</t>
  </si>
  <si>
    <t>Жиленци</t>
  </si>
  <si>
    <t>Лелинци</t>
  </si>
  <si>
    <t>Петрич</t>
  </si>
  <si>
    <t>дел.лив.</t>
  </si>
  <si>
    <t>Тополница</t>
  </si>
  <si>
    <t>Пирдоп</t>
  </si>
  <si>
    <t>Манджерин</t>
  </si>
  <si>
    <t>Мирково</t>
  </si>
  <si>
    <t>Златарево</t>
  </si>
  <si>
    <t>алув.</t>
  </si>
  <si>
    <t>Радомир</t>
  </si>
  <si>
    <t>ал..дел.</t>
  </si>
  <si>
    <t>Разлог</t>
  </si>
  <si>
    <t>Перивол</t>
  </si>
  <si>
    <t>Конещица</t>
  </si>
  <si>
    <t>Рибарица</t>
  </si>
  <si>
    <t>Сухарака</t>
  </si>
  <si>
    <t>Самоков</t>
  </si>
  <si>
    <t>Лаго</t>
  </si>
  <si>
    <t>Надарица</t>
  </si>
  <si>
    <t>Пашаница</t>
  </si>
  <si>
    <t>Широка поляна</t>
  </si>
  <si>
    <t>Сандански</t>
  </si>
  <si>
    <t>Манастирчето</t>
  </si>
  <si>
    <t>гл.пес.</t>
  </si>
  <si>
    <t>Липници</t>
  </si>
  <si>
    <t>Влаовица</t>
  </si>
  <si>
    <t>Симитли</t>
  </si>
  <si>
    <t>Орловец</t>
  </si>
  <si>
    <t>София</t>
  </si>
  <si>
    <t>Локорско</t>
  </si>
  <si>
    <t>Дълга поляна</t>
  </si>
  <si>
    <t>Сливница</t>
  </si>
  <si>
    <t>чернозем</t>
  </si>
  <si>
    <t>Струмяни</t>
  </si>
  <si>
    <t>Микрево</t>
  </si>
  <si>
    <t>Тетевен</t>
  </si>
  <si>
    <t>Скрибътна</t>
  </si>
  <si>
    <t>Трън</t>
  </si>
  <si>
    <t>Блато</t>
  </si>
  <si>
    <t>Якоруда</t>
  </si>
  <si>
    <t>Трещеник</t>
  </si>
  <si>
    <t>ЮЗДП - БЛАГОЕВГРАД :</t>
  </si>
  <si>
    <t>ОБЩО ДП</t>
  </si>
  <si>
    <t>Приложение № 20</t>
  </si>
  <si>
    <t>към чл. 35, ал. 3</t>
  </si>
  <si>
    <t>ОТДЕЛ ДЪРЖАВНИ ГОРСКИ ПРЕДПРИЯТИЯ В МЗХ</t>
  </si>
  <si>
    <t>В това число:</t>
  </si>
  <si>
    <t>Обща площ</t>
  </si>
  <si>
    <t>семе-нища</t>
  </si>
  <si>
    <t>школи за залес.</t>
  </si>
  <si>
    <t>деко-ративни</t>
  </si>
  <si>
    <t>школи за елхи</t>
  </si>
  <si>
    <t>вкоре-нилища</t>
  </si>
  <si>
    <t>площадки за конт.</t>
  </si>
  <si>
    <t xml:space="preserve">маточници </t>
  </si>
  <si>
    <t>угари</t>
  </si>
  <si>
    <t>оран-жерии</t>
  </si>
  <si>
    <t>семепр. градини</t>
  </si>
  <si>
    <t>опит-ни култ.</t>
  </si>
  <si>
    <t>застр.         площи</t>
  </si>
  <si>
    <t>други</t>
  </si>
  <si>
    <t xml:space="preserve">  Д    Е    К    А    Р    И</t>
  </si>
  <si>
    <t>%</t>
  </si>
  <si>
    <t>"Капсидата"</t>
  </si>
  <si>
    <t>ал.лив.</t>
  </si>
  <si>
    <t>"Лещето"</t>
  </si>
  <si>
    <t>кан.горска тежка</t>
  </si>
  <si>
    <t>Карлово</t>
  </si>
  <si>
    <t>"Чифлика"</t>
  </si>
  <si>
    <t>житни култури</t>
  </si>
  <si>
    <t>Тракия</t>
  </si>
  <si>
    <t>"Манастира"</t>
  </si>
  <si>
    <t>кафява горска</t>
  </si>
  <si>
    <t xml:space="preserve"> Клисура</t>
  </si>
  <si>
    <t>"Зли дол"</t>
  </si>
  <si>
    <t>каф. преходна</t>
  </si>
  <si>
    <t>"Розино"</t>
  </si>
  <si>
    <t>под наем</t>
  </si>
  <si>
    <t xml:space="preserve"> Пловдив</t>
  </si>
  <si>
    <t xml:space="preserve">"Храбрино" </t>
  </si>
  <si>
    <t>"Голямоконарско шосе"</t>
  </si>
  <si>
    <t>"Мечка"</t>
  </si>
  <si>
    <t>"Попово"</t>
  </si>
  <si>
    <t>кан. горска</t>
  </si>
  <si>
    <t>"Кошовица"</t>
  </si>
  <si>
    <t>канелена горска излужена</t>
  </si>
  <si>
    <t>ДЛС "Кормисош"</t>
  </si>
  <si>
    <t>"Невестин бук"</t>
  </si>
  <si>
    <t>"Кемера"</t>
  </si>
  <si>
    <t>"Нова махала"</t>
  </si>
  <si>
    <t>глинесто песъчлева</t>
  </si>
  <si>
    <t>"Церово"</t>
  </si>
  <si>
    <t>кан.излуж</t>
  </si>
  <si>
    <t>"Самодивско дърво"</t>
  </si>
  <si>
    <t>"Белча"</t>
  </si>
  <si>
    <t>ДПФ</t>
  </si>
  <si>
    <t>"Цигов чарк"</t>
  </si>
  <si>
    <t>"Високи поляни"</t>
  </si>
  <si>
    <t>"Селище"</t>
  </si>
  <si>
    <t>"Суха лъка"</t>
  </si>
  <si>
    <t>"Хайдушки дол"</t>
  </si>
  <si>
    <t>"Китово ханче"</t>
  </si>
  <si>
    <t>"Смилян"</t>
  </si>
  <si>
    <t>"Бърчево"</t>
  </si>
  <si>
    <t>"Ардино"</t>
  </si>
  <si>
    <t>"Чакаларово"</t>
  </si>
  <si>
    <t>"Крайно село"</t>
  </si>
  <si>
    <t>"Черничево"</t>
  </si>
  <si>
    <t>"Момчилград"</t>
  </si>
  <si>
    <t>ДЛС "Женда"</t>
  </si>
  <si>
    <t>"Паничково"</t>
  </si>
  <si>
    <t>канелена, излужена,песъчливо глинеста</t>
  </si>
  <si>
    <t>пес.гл</t>
  </si>
  <si>
    <t>Обесеник</t>
  </si>
  <si>
    <t>сел. площи</t>
  </si>
  <si>
    <t>дендрариуми</t>
  </si>
  <si>
    <t>каф. горска</t>
  </si>
  <si>
    <t>Долно село</t>
  </si>
  <si>
    <t>Долна  Грашица</t>
  </si>
  <si>
    <t>Иванник</t>
  </si>
  <si>
    <t>Рилски манастир</t>
  </si>
  <si>
    <t>"Драгор"</t>
  </si>
  <si>
    <t>"Наков чифлик"</t>
  </si>
  <si>
    <t>Котел</t>
  </si>
  <si>
    <t>Ливадището</t>
  </si>
  <si>
    <t>"Равногор"</t>
  </si>
  <si>
    <t>Вардим Опитно поле</t>
  </si>
  <si>
    <t xml:space="preserve"> Извора</t>
  </si>
  <si>
    <t>Чепино</t>
  </si>
  <si>
    <t>Кюстендил</t>
  </si>
  <si>
    <t>Д. Уйно</t>
  </si>
  <si>
    <t>Росица</t>
  </si>
  <si>
    <t>Лъгът</t>
  </si>
  <si>
    <t>Палашевска река</t>
  </si>
  <si>
    <t>Харами бунар</t>
  </si>
  <si>
    <t>Р. Маджаров</t>
  </si>
  <si>
    <t>Черни Вит</t>
  </si>
  <si>
    <t>гр. Борово</t>
  </si>
  <si>
    <t xml:space="preserve">за инвентаризираните разсадникови площи към 30.09.2018 г.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</si>
</sst>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top" wrapText="1"/>
    </xf>
    <xf numFmtId="0" fontId="23" fillId="0" borderId="14" xfId="0" applyNumberFormat="1" applyFont="1" applyBorder="1" applyAlignment="1">
      <alignment horizontal="center" vertical="top" wrapText="1"/>
    </xf>
    <xf numFmtId="17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top" wrapText="1"/>
    </xf>
    <xf numFmtId="1" fontId="24" fillId="0" borderId="15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5" xfId="0" applyNumberFormat="1" applyFont="1" applyBorder="1" applyAlignment="1">
      <alignment horizontal="right" vertical="top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top" wrapText="1"/>
    </xf>
    <xf numFmtId="1" fontId="24" fillId="0" borderId="17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172" fontId="26" fillId="0" borderId="0" xfId="0" applyNumberFormat="1" applyFont="1" applyAlignment="1">
      <alignment/>
    </xf>
    <xf numFmtId="0" fontId="24" fillId="0" borderId="21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17" xfId="0" applyFont="1" applyFill="1" applyBorder="1" applyAlignment="1">
      <alignment horizontal="left" vertical="top" wrapText="1"/>
    </xf>
    <xf numFmtId="1" fontId="24" fillId="0" borderId="17" xfId="0" applyNumberFormat="1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3" fillId="0" borderId="21" xfId="0" applyNumberFormat="1" applyFont="1" applyFill="1" applyBorder="1" applyAlignment="1">
      <alignment horizontal="right" vertical="top" wrapText="1"/>
    </xf>
    <xf numFmtId="0" fontId="24" fillId="0" borderId="17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right" wrapText="1"/>
    </xf>
    <xf numFmtId="0" fontId="24" fillId="0" borderId="21" xfId="0" applyFont="1" applyFill="1" applyBorder="1" applyAlignment="1">
      <alignment horizontal="center" wrapText="1"/>
    </xf>
    <xf numFmtId="1" fontId="24" fillId="0" borderId="17" xfId="0" applyNumberFormat="1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right" vertical="center" wrapText="1"/>
    </xf>
    <xf numFmtId="0" fontId="24" fillId="0" borderId="21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0" borderId="21" xfId="0" applyNumberFormat="1" applyFont="1" applyFill="1" applyBorder="1" applyAlignment="1">
      <alignment horizontal="left" vertical="top" wrapText="1"/>
    </xf>
    <xf numFmtId="0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top" wrapText="1"/>
    </xf>
    <xf numFmtId="1" fontId="27" fillId="0" borderId="21" xfId="0" applyNumberFormat="1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2" fontId="24" fillId="0" borderId="23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8" fillId="0" borderId="17" xfId="0" applyNumberFormat="1" applyFont="1" applyFill="1" applyBorder="1" applyAlignment="1">
      <alignment horizontal="right" vertical="top" wrapText="1"/>
    </xf>
    <xf numFmtId="1" fontId="24" fillId="0" borderId="21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left" vertical="top" wrapText="1"/>
    </xf>
    <xf numFmtId="1" fontId="24" fillId="0" borderId="19" xfId="0" applyNumberFormat="1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/>
    </xf>
    <xf numFmtId="0" fontId="24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1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1" fontId="24" fillId="0" borderId="22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vertical="center" wrapText="1"/>
    </xf>
    <xf numFmtId="1" fontId="24" fillId="0" borderId="22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3" fillId="0" borderId="20" xfId="0" applyNumberFormat="1" applyFont="1" applyFill="1" applyBorder="1" applyAlignment="1">
      <alignment horizontal="right" vertical="top" wrapText="1"/>
    </xf>
    <xf numFmtId="0" fontId="24" fillId="0" borderId="20" xfId="0" applyNumberFormat="1" applyFont="1" applyFill="1" applyBorder="1" applyAlignment="1">
      <alignment horizontal="right" vertical="top" wrapText="1"/>
    </xf>
    <xf numFmtId="0" fontId="24" fillId="0" borderId="21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center" wrapText="1"/>
    </xf>
    <xf numFmtId="173" fontId="23" fillId="0" borderId="20" xfId="0" applyNumberFormat="1" applyFont="1" applyFill="1" applyBorder="1" applyAlignment="1">
      <alignment horizontal="right" vertical="top" wrapText="1"/>
    </xf>
    <xf numFmtId="0" fontId="24" fillId="0" borderId="19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Alignment="1">
      <alignment/>
    </xf>
    <xf numFmtId="0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58" applyFont="1" applyFill="1" applyBorder="1" applyAlignment="1">
      <alignment horizontal="left" vertical="center" wrapText="1"/>
      <protection/>
    </xf>
    <xf numFmtId="0" fontId="24" fillId="0" borderId="20" xfId="58" applyFont="1" applyFill="1" applyBorder="1" applyAlignment="1">
      <alignment horizontal="left" vertical="center" wrapText="1"/>
      <protection/>
    </xf>
    <xf numFmtId="0" fontId="24" fillId="0" borderId="21" xfId="58" applyFont="1" applyFill="1" applyBorder="1" applyAlignment="1">
      <alignment horizontal="center" vertical="center" wrapText="1"/>
      <protection/>
    </xf>
    <xf numFmtId="0" fontId="24" fillId="0" borderId="19" xfId="58" applyFont="1" applyFill="1" applyBorder="1" applyAlignment="1">
      <alignment horizontal="left" vertical="center"/>
      <protection/>
    </xf>
    <xf numFmtId="0" fontId="24" fillId="0" borderId="20" xfId="58" applyFont="1" applyFill="1" applyBorder="1" applyAlignment="1">
      <alignment horizontal="left" vertical="center"/>
      <protection/>
    </xf>
    <xf numFmtId="0" fontId="24" fillId="0" borderId="21" xfId="58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left" vertical="center"/>
    </xf>
    <xf numFmtId="0" fontId="24" fillId="0" borderId="21" xfId="44" applyNumberFormat="1" applyFont="1" applyFill="1" applyBorder="1" applyAlignment="1" applyProtection="1">
      <alignment horizontal="right" vertical="center" wrapText="1"/>
      <protection locked="0"/>
    </xf>
    <xf numFmtId="172" fontId="21" fillId="0" borderId="0" xfId="0" applyNumberFormat="1" applyFont="1" applyFill="1" applyAlignment="1">
      <alignment/>
    </xf>
    <xf numFmtId="49" fontId="27" fillId="0" borderId="21" xfId="0" applyNumberFormat="1" applyFont="1" applyFill="1" applyBorder="1" applyAlignment="1">
      <alignment horizontal="left"/>
    </xf>
    <xf numFmtId="0" fontId="24" fillId="0" borderId="26" xfId="0" applyFont="1" applyFill="1" applyBorder="1" applyAlignment="1">
      <alignment vertical="center" wrapText="1"/>
    </xf>
    <xf numFmtId="0" fontId="22" fillId="0" borderId="0" xfId="0" applyNumberFormat="1" applyFont="1" applyFill="1" applyAlignment="1">
      <alignment/>
    </xf>
    <xf numFmtId="0" fontId="23" fillId="0" borderId="27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top" wrapText="1"/>
    </xf>
    <xf numFmtId="49" fontId="24" fillId="0" borderId="29" xfId="0" applyNumberFormat="1" applyFont="1" applyFill="1" applyBorder="1" applyAlignment="1">
      <alignment horizontal="left" vertical="center" wrapText="1"/>
    </xf>
    <xf numFmtId="1" fontId="24" fillId="0" borderId="29" xfId="0" applyNumberFormat="1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173" fontId="21" fillId="0" borderId="0" xfId="0" applyNumberFormat="1" applyFont="1" applyAlignment="1">
      <alignment/>
    </xf>
    <xf numFmtId="0" fontId="23" fillId="0" borderId="12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5" fillId="0" borderId="31" xfId="0" applyNumberFormat="1" applyFont="1" applyFill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right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NumberFormat="1" applyFont="1" applyFill="1" applyBorder="1" applyAlignment="1">
      <alignment vertic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36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9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right" vertical="top" wrapText="1"/>
    </xf>
    <xf numFmtId="0" fontId="23" fillId="0" borderId="19" xfId="0" applyNumberFormat="1" applyFont="1" applyFill="1" applyBorder="1" applyAlignment="1">
      <alignment horizontal="right" vertical="top" wrapText="1"/>
    </xf>
    <xf numFmtId="0" fontId="23" fillId="0" borderId="38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Border="1" applyAlignment="1">
      <alignment horizontal="right"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40" xfId="0" applyNumberFormat="1" applyFont="1" applyFill="1" applyBorder="1" applyAlignment="1">
      <alignment horizontal="right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40" xfId="0" applyNumberFormat="1" applyFont="1" applyFill="1" applyBorder="1" applyAlignment="1">
      <alignment horizontal="right" vertical="top" wrapText="1"/>
    </xf>
    <xf numFmtId="0" fontId="24" fillId="0" borderId="40" xfId="0" applyNumberFormat="1" applyFont="1" applyFill="1" applyBorder="1" applyAlignment="1">
      <alignment horizontal="right"/>
    </xf>
    <xf numFmtId="0" fontId="24" fillId="0" borderId="42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0" fontId="23" fillId="0" borderId="38" xfId="0" applyNumberFormat="1" applyFont="1" applyFill="1" applyBorder="1" applyAlignment="1">
      <alignment vertical="top" wrapText="1"/>
    </xf>
    <xf numFmtId="2" fontId="24" fillId="0" borderId="39" xfId="0" applyNumberFormat="1" applyFont="1" applyFill="1" applyBorder="1" applyAlignment="1">
      <alignment/>
    </xf>
    <xf numFmtId="2" fontId="24" fillId="0" borderId="39" xfId="0" applyNumberFormat="1" applyFont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1" fontId="24" fillId="0" borderId="26" xfId="0" applyNumberFormat="1" applyFont="1" applyFill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2" fontId="23" fillId="0" borderId="44" xfId="0" applyNumberFormat="1" applyFont="1" applyFill="1" applyBorder="1" applyAlignment="1">
      <alignment vertical="center" wrapText="1"/>
    </xf>
    <xf numFmtId="2" fontId="23" fillId="0" borderId="45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horizontal="right"/>
    </xf>
    <xf numFmtId="172" fontId="24" fillId="0" borderId="46" xfId="0" applyNumberFormat="1" applyFont="1" applyBorder="1" applyAlignment="1">
      <alignment/>
    </xf>
    <xf numFmtId="172" fontId="24" fillId="0" borderId="47" xfId="0" applyNumberFormat="1" applyFont="1" applyBorder="1" applyAlignment="1">
      <alignment/>
    </xf>
    <xf numFmtId="0" fontId="24" fillId="0" borderId="20" xfId="58" applyFont="1" applyFill="1" applyBorder="1" applyAlignment="1">
      <alignment horizontal="center" vertical="center" wrapText="1"/>
      <protection/>
    </xf>
    <xf numFmtId="0" fontId="23" fillId="0" borderId="20" xfId="44" applyNumberFormat="1" applyFont="1" applyFill="1" applyBorder="1" applyAlignment="1">
      <alignment/>
    </xf>
    <xf numFmtId="173" fontId="23" fillId="0" borderId="38" xfId="0" applyNumberFormat="1" applyFont="1" applyFill="1" applyBorder="1" applyAlignment="1">
      <alignment vertical="top" wrapText="1"/>
    </xf>
    <xf numFmtId="0" fontId="24" fillId="0" borderId="39" xfId="0" applyNumberFormat="1" applyFont="1" applyFill="1" applyBorder="1" applyAlignment="1">
      <alignment horizontal="right"/>
    </xf>
    <xf numFmtId="2" fontId="24" fillId="0" borderId="39" xfId="0" applyNumberFormat="1" applyFont="1" applyBorder="1" applyAlignment="1">
      <alignment/>
    </xf>
    <xf numFmtId="0" fontId="27" fillId="0" borderId="20" xfId="0" applyFont="1" applyFill="1" applyBorder="1" applyAlignment="1">
      <alignment horizontal="center" vertical="top" wrapText="1"/>
    </xf>
    <xf numFmtId="1" fontId="27" fillId="0" borderId="20" xfId="0" applyNumberFormat="1" applyFont="1" applyFill="1" applyBorder="1" applyAlignment="1">
      <alignment horizontal="left" vertical="top" wrapText="1"/>
    </xf>
    <xf numFmtId="0" fontId="27" fillId="0" borderId="20" xfId="0" applyNumberFormat="1" applyFont="1" applyFill="1" applyBorder="1" applyAlignment="1">
      <alignment horizontal="right" vertical="top" wrapText="1"/>
    </xf>
    <xf numFmtId="0" fontId="24" fillId="0" borderId="38" xfId="58" applyFont="1" applyFill="1" applyBorder="1" applyAlignment="1">
      <alignment horizontal="center"/>
      <protection/>
    </xf>
    <xf numFmtId="0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1" fillId="0" borderId="39" xfId="0" applyFont="1" applyBorder="1" applyAlignment="1">
      <alignment horizontal="center" vertical="center"/>
    </xf>
    <xf numFmtId="172" fontId="25" fillId="0" borderId="39" xfId="0" applyNumberFormat="1" applyFont="1" applyFill="1" applyBorder="1" applyAlignment="1">
      <alignment/>
    </xf>
    <xf numFmtId="172" fontId="25" fillId="0" borderId="39" xfId="0" applyNumberFormat="1" applyFont="1" applyBorder="1" applyAlignment="1">
      <alignment/>
    </xf>
    <xf numFmtId="0" fontId="27" fillId="0" borderId="19" xfId="0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 horizontal="right" vertical="top" wrapText="1"/>
    </xf>
    <xf numFmtId="1" fontId="24" fillId="0" borderId="27" xfId="0" applyNumberFormat="1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0" fontId="23" fillId="0" borderId="38" xfId="0" applyNumberFormat="1" applyFont="1" applyFill="1" applyBorder="1" applyAlignment="1">
      <alignment horizontal="right"/>
    </xf>
    <xf numFmtId="173" fontId="23" fillId="33" borderId="48" xfId="0" applyNumberFormat="1" applyFont="1" applyFill="1" applyBorder="1" applyAlignment="1">
      <alignment/>
    </xf>
    <xf numFmtId="0" fontId="23" fillId="33" borderId="48" xfId="0" applyNumberFormat="1" applyFont="1" applyFill="1" applyBorder="1" applyAlignment="1">
      <alignment/>
    </xf>
    <xf numFmtId="1" fontId="24" fillId="0" borderId="23" xfId="0" applyNumberFormat="1" applyFont="1" applyFill="1" applyBorder="1" applyAlignment="1">
      <alignment horizontal="right"/>
    </xf>
    <xf numFmtId="2" fontId="23" fillId="0" borderId="20" xfId="0" applyNumberFormat="1" applyFont="1" applyFill="1" applyBorder="1" applyAlignment="1">
      <alignment horizontal="right" vertical="top" wrapText="1"/>
    </xf>
    <xf numFmtId="173" fontId="24" fillId="0" borderId="21" xfId="0" applyNumberFormat="1" applyFont="1" applyFill="1" applyBorder="1" applyAlignment="1">
      <alignment horizontal="right" vertical="top" wrapText="1"/>
    </xf>
    <xf numFmtId="0" fontId="23" fillId="20" borderId="17" xfId="0" applyFont="1" applyFill="1" applyBorder="1" applyAlignment="1">
      <alignment horizontal="left" vertical="top" wrapText="1"/>
    </xf>
    <xf numFmtId="1" fontId="24" fillId="20" borderId="17" xfId="0" applyNumberFormat="1" applyFont="1" applyFill="1" applyBorder="1" applyAlignment="1">
      <alignment horizontal="center" vertical="top" wrapText="1"/>
    </xf>
    <xf numFmtId="0" fontId="24" fillId="20" borderId="18" xfId="0" applyFont="1" applyFill="1" applyBorder="1" applyAlignment="1">
      <alignment horizontal="center" vertical="top" wrapText="1"/>
    </xf>
    <xf numFmtId="0" fontId="23" fillId="20" borderId="20" xfId="0" applyNumberFormat="1" applyFont="1" applyFill="1" applyBorder="1" applyAlignment="1">
      <alignment horizontal="right" vertical="top" wrapText="1"/>
    </xf>
    <xf numFmtId="0" fontId="24" fillId="20" borderId="17" xfId="0" applyNumberFormat="1" applyFont="1" applyFill="1" applyBorder="1" applyAlignment="1">
      <alignment horizontal="right" vertical="top" wrapText="1"/>
    </xf>
    <xf numFmtId="0" fontId="28" fillId="20" borderId="17" xfId="0" applyNumberFormat="1" applyFont="1" applyFill="1" applyBorder="1" applyAlignment="1">
      <alignment horizontal="right" vertical="top" wrapText="1"/>
    </xf>
    <xf numFmtId="0" fontId="24" fillId="20" borderId="21" xfId="0" applyNumberFormat="1" applyFont="1" applyFill="1" applyBorder="1" applyAlignment="1">
      <alignment/>
    </xf>
    <xf numFmtId="0" fontId="23" fillId="20" borderId="21" xfId="0" applyFont="1" applyFill="1" applyBorder="1" applyAlignment="1">
      <alignment horizontal="left" vertical="top" wrapText="1"/>
    </xf>
    <xf numFmtId="1" fontId="24" fillId="20" borderId="21" xfId="0" applyNumberFormat="1" applyFont="1" applyFill="1" applyBorder="1" applyAlignment="1">
      <alignment horizontal="center" vertical="top" wrapText="1"/>
    </xf>
    <xf numFmtId="0" fontId="24" fillId="20" borderId="21" xfId="0" applyFont="1" applyFill="1" applyBorder="1" applyAlignment="1">
      <alignment horizontal="center" vertical="top" wrapText="1"/>
    </xf>
    <xf numFmtId="0" fontId="24" fillId="20" borderId="21" xfId="0" applyNumberFormat="1" applyFont="1" applyFill="1" applyBorder="1" applyAlignment="1">
      <alignment horizontal="right" vertical="top" wrapText="1"/>
    </xf>
    <xf numFmtId="0" fontId="23" fillId="20" borderId="15" xfId="0" applyFont="1" applyFill="1" applyBorder="1" applyAlignment="1">
      <alignment horizontal="left" vertical="top" wrapText="1"/>
    </xf>
    <xf numFmtId="1" fontId="24" fillId="20" borderId="15" xfId="0" applyNumberFormat="1" applyFont="1" applyFill="1" applyBorder="1" applyAlignment="1">
      <alignment horizontal="right" vertical="top" wrapText="1"/>
    </xf>
    <xf numFmtId="0" fontId="24" fillId="20" borderId="16" xfId="0" applyFont="1" applyFill="1" applyBorder="1" applyAlignment="1">
      <alignment horizontal="center" vertical="top" wrapText="1"/>
    </xf>
    <xf numFmtId="0" fontId="24" fillId="20" borderId="15" xfId="0" applyNumberFormat="1" applyFont="1" applyFill="1" applyBorder="1" applyAlignment="1">
      <alignment horizontal="right" vertical="top" wrapText="1"/>
    </xf>
    <xf numFmtId="0" fontId="23" fillId="20" borderId="21" xfId="0" applyFont="1" applyFill="1" applyBorder="1" applyAlignment="1">
      <alignment horizontal="left"/>
    </xf>
    <xf numFmtId="0" fontId="24" fillId="20" borderId="21" xfId="0" applyFont="1" applyFill="1" applyBorder="1" applyAlignment="1">
      <alignment horizontal="right"/>
    </xf>
    <xf numFmtId="0" fontId="24" fillId="20" borderId="21" xfId="0" applyFont="1" applyFill="1" applyBorder="1" applyAlignment="1">
      <alignment horizontal="center"/>
    </xf>
    <xf numFmtId="0" fontId="24" fillId="20" borderId="21" xfId="0" applyNumberFormat="1" applyFont="1" applyFill="1" applyBorder="1" applyAlignment="1">
      <alignment horizontal="right"/>
    </xf>
    <xf numFmtId="1" fontId="24" fillId="20" borderId="17" xfId="0" applyNumberFormat="1" applyFont="1" applyFill="1" applyBorder="1" applyAlignment="1">
      <alignment horizontal="right" vertical="top" wrapText="1"/>
    </xf>
    <xf numFmtId="0" fontId="23" fillId="20" borderId="21" xfId="0" applyNumberFormat="1" applyFont="1" applyFill="1" applyBorder="1" applyAlignment="1">
      <alignment horizontal="right" vertical="top" wrapText="1"/>
    </xf>
    <xf numFmtId="0" fontId="24" fillId="20" borderId="15" xfId="0" applyFont="1" applyFill="1" applyBorder="1" applyAlignment="1">
      <alignment horizontal="right" vertical="top" wrapText="1"/>
    </xf>
    <xf numFmtId="1" fontId="24" fillId="20" borderId="15" xfId="0" applyNumberFormat="1" applyFont="1" applyFill="1" applyBorder="1" applyAlignment="1">
      <alignment horizontal="center" vertical="top" wrapText="1"/>
    </xf>
    <xf numFmtId="0" fontId="23" fillId="20" borderId="16" xfId="0" applyNumberFormat="1" applyFont="1" applyFill="1" applyBorder="1" applyAlignment="1">
      <alignment horizontal="right" vertical="top" wrapText="1"/>
    </xf>
    <xf numFmtId="0" fontId="24" fillId="20" borderId="20" xfId="0" applyNumberFormat="1" applyFont="1" applyFill="1" applyBorder="1" applyAlignment="1">
      <alignment horizontal="right" vertical="top" wrapText="1"/>
    </xf>
    <xf numFmtId="49" fontId="23" fillId="20" borderId="22" xfId="0" applyNumberFormat="1" applyFont="1" applyFill="1" applyBorder="1" applyAlignment="1">
      <alignment horizontal="left" vertical="center" wrapText="1"/>
    </xf>
    <xf numFmtId="1" fontId="24" fillId="20" borderId="22" xfId="0" applyNumberFormat="1" applyFont="1" applyFill="1" applyBorder="1" applyAlignment="1">
      <alignment horizontal="right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3" fillId="20" borderId="22" xfId="0" applyNumberFormat="1" applyFont="1" applyFill="1" applyBorder="1" applyAlignment="1">
      <alignment vertical="center" wrapText="1"/>
    </xf>
    <xf numFmtId="0" fontId="24" fillId="20" borderId="22" xfId="0" applyNumberFormat="1" applyFont="1" applyFill="1" applyBorder="1" applyAlignment="1">
      <alignment vertical="center" wrapText="1"/>
    </xf>
    <xf numFmtId="0" fontId="24" fillId="20" borderId="36" xfId="0" applyNumberFormat="1" applyFont="1" applyFill="1" applyBorder="1" applyAlignment="1">
      <alignment vertical="center" wrapText="1"/>
    </xf>
    <xf numFmtId="173" fontId="23" fillId="20" borderId="20" xfId="0" applyNumberFormat="1" applyFont="1" applyFill="1" applyBorder="1" applyAlignment="1">
      <alignment horizontal="right" vertical="top" wrapText="1"/>
    </xf>
    <xf numFmtId="0" fontId="24" fillId="2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20" borderId="21" xfId="0" applyNumberFormat="1" applyFont="1" applyFill="1" applyBorder="1" applyAlignment="1">
      <alignment horizontal="left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20" borderId="21" xfId="58" applyFont="1" applyFill="1" applyBorder="1" applyAlignment="1">
      <alignment horizontal="center" vertical="center" wrapText="1"/>
      <protection/>
    </xf>
    <xf numFmtId="0" fontId="30" fillId="20" borderId="21" xfId="0" applyFont="1" applyFill="1" applyBorder="1" applyAlignment="1">
      <alignment horizontal="left" vertical="top" wrapText="1"/>
    </xf>
    <xf numFmtId="1" fontId="27" fillId="20" borderId="21" xfId="0" applyNumberFormat="1" applyFont="1" applyFill="1" applyBorder="1" applyAlignment="1">
      <alignment horizontal="left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27" fillId="20" borderId="21" xfId="0" applyNumberFormat="1" applyFont="1" applyFill="1" applyBorder="1" applyAlignment="1">
      <alignment horizontal="right" vertical="top" wrapText="1"/>
    </xf>
    <xf numFmtId="0" fontId="24" fillId="2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Fill="1" applyBorder="1" applyAlignment="1">
      <alignment horizontal="left" vertical="center" wrapText="1"/>
    </xf>
    <xf numFmtId="1" fontId="27" fillId="34" borderId="21" xfId="0" applyNumberFormat="1" applyFont="1" applyFill="1" applyBorder="1" applyAlignment="1">
      <alignment horizontal="left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1" xfId="0" applyNumberFormat="1" applyFont="1" applyFill="1" applyBorder="1" applyAlignment="1">
      <alignment horizontal="right" vertical="top" wrapText="1"/>
    </xf>
    <xf numFmtId="2" fontId="23" fillId="0" borderId="38" xfId="0" applyNumberFormat="1" applyFont="1" applyFill="1" applyBorder="1" applyAlignment="1">
      <alignment horizontal="right"/>
    </xf>
    <xf numFmtId="0" fontId="24" fillId="0" borderId="12" xfId="58" applyFont="1" applyFill="1" applyBorder="1" applyAlignment="1">
      <alignment horizontal="left" vertical="center"/>
      <protection/>
    </xf>
    <xf numFmtId="173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39" xfId="0" applyNumberFormat="1" applyFont="1" applyFill="1" applyBorder="1" applyAlignment="1">
      <alignment horizontal="right" vertical="top" wrapText="1"/>
    </xf>
    <xf numFmtId="0" fontId="24" fillId="34" borderId="21" xfId="58" applyNumberFormat="1" applyFont="1" applyFill="1" applyBorder="1" applyAlignment="1" applyProtection="1">
      <alignment horizontal="right" vertical="center" wrapText="1"/>
      <protection locked="0"/>
    </xf>
    <xf numFmtId="0" fontId="23" fillId="20" borderId="21" xfId="58" applyFont="1" applyFill="1" applyBorder="1" applyAlignment="1">
      <alignment horizontal="left" vertical="center" wrapText="1"/>
      <protection/>
    </xf>
    <xf numFmtId="0" fontId="30" fillId="34" borderId="2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center" wrapText="1"/>
    </xf>
    <xf numFmtId="173" fontId="23" fillId="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3" fillId="2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34" borderId="21" xfId="44" applyNumberFormat="1" applyFont="1" applyFill="1" applyBorder="1" applyAlignment="1" applyProtection="1">
      <alignment horizontal="right" vertical="center" wrapText="1"/>
      <protection locked="0"/>
    </xf>
    <xf numFmtId="2" fontId="23" fillId="20" borderId="20" xfId="0" applyNumberFormat="1" applyFont="1" applyFill="1" applyBorder="1" applyAlignment="1">
      <alignment horizontal="right" vertical="top" wrapText="1"/>
    </xf>
    <xf numFmtId="2" fontId="23" fillId="0" borderId="21" xfId="0" applyNumberFormat="1" applyFont="1" applyFill="1" applyBorder="1" applyAlignment="1">
      <alignment horizontal="right" vertical="top" wrapText="1"/>
    </xf>
    <xf numFmtId="2" fontId="23" fillId="0" borderId="12" xfId="0" applyNumberFormat="1" applyFont="1" applyFill="1" applyBorder="1" applyAlignment="1">
      <alignment horizontal="right" vertical="top" wrapText="1"/>
    </xf>
    <xf numFmtId="0" fontId="24" fillId="35" borderId="21" xfId="0" applyNumberFormat="1" applyFont="1" applyFill="1" applyBorder="1" applyAlignment="1">
      <alignment horizontal="right" vertical="top" wrapText="1"/>
    </xf>
    <xf numFmtId="0" fontId="24" fillId="35" borderId="17" xfId="0" applyNumberFormat="1" applyFont="1" applyFill="1" applyBorder="1" applyAlignment="1">
      <alignment horizontal="right" vertical="top" wrapText="1"/>
    </xf>
    <xf numFmtId="0" fontId="24" fillId="0" borderId="21" xfId="0" applyNumberFormat="1" applyFont="1" applyFill="1" applyBorder="1" applyAlignment="1">
      <alignment/>
    </xf>
    <xf numFmtId="0" fontId="21" fillId="0" borderId="49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24" fillId="0" borderId="39" xfId="0" applyFont="1" applyFill="1" applyBorder="1" applyAlignment="1">
      <alignment horizontal="center" vertical="top" wrapText="1"/>
    </xf>
    <xf numFmtId="0" fontId="24" fillId="0" borderId="50" xfId="0" applyFont="1" applyFill="1" applyBorder="1" applyAlignment="1">
      <alignment vertical="top" wrapText="1"/>
    </xf>
    <xf numFmtId="0" fontId="24" fillId="0" borderId="50" xfId="0" applyFont="1" applyFill="1" applyBorder="1" applyAlignment="1">
      <alignment horizontal="left" vertical="top" wrapText="1"/>
    </xf>
    <xf numFmtId="1" fontId="24" fillId="0" borderId="50" xfId="0" applyNumberFormat="1" applyFont="1" applyFill="1" applyBorder="1" applyAlignment="1">
      <alignment horizontal="right" vertical="top" wrapText="1"/>
    </xf>
    <xf numFmtId="0" fontId="24" fillId="0" borderId="51" xfId="0" applyFont="1" applyFill="1" applyBorder="1" applyAlignment="1">
      <alignment horizontal="center" vertical="top" wrapText="1"/>
    </xf>
    <xf numFmtId="0" fontId="23" fillId="0" borderId="39" xfId="0" applyNumberFormat="1" applyFont="1" applyFill="1" applyBorder="1" applyAlignment="1">
      <alignment horizontal="right" vertical="top" wrapText="1"/>
    </xf>
    <xf numFmtId="0" fontId="24" fillId="0" borderId="50" xfId="0" applyNumberFormat="1" applyFont="1" applyFill="1" applyBorder="1" applyAlignment="1">
      <alignment horizontal="right" vertical="top" wrapText="1"/>
    </xf>
    <xf numFmtId="0" fontId="21" fillId="0" borderId="51" xfId="0" applyNumberFormat="1" applyFont="1" applyFill="1" applyBorder="1" applyAlignment="1">
      <alignment/>
    </xf>
    <xf numFmtId="0" fontId="24" fillId="0" borderId="50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right" wrapText="1"/>
    </xf>
    <xf numFmtId="0" fontId="23" fillId="20" borderId="21" xfId="0" applyNumberFormat="1" applyFont="1" applyFill="1" applyBorder="1" applyAlignment="1">
      <alignment horizontal="right"/>
    </xf>
    <xf numFmtId="0" fontId="24" fillId="0" borderId="31" xfId="58" applyFont="1" applyFill="1" applyBorder="1" applyAlignment="1">
      <alignment horizontal="left" vertical="center" wrapText="1"/>
      <protection/>
    </xf>
    <xf numFmtId="0" fontId="23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center" vertical="center" wrapText="1"/>
      <protection/>
    </xf>
    <xf numFmtId="173" fontId="23" fillId="20" borderId="20" xfId="44" applyNumberFormat="1" applyFont="1" applyFill="1" applyBorder="1" applyAlignment="1">
      <alignment vertical="center"/>
    </xf>
    <xf numFmtId="0" fontId="24" fillId="20" borderId="20" xfId="58" applyNumberFormat="1" applyFont="1" applyFill="1" applyBorder="1" applyAlignment="1">
      <alignment horizontal="right" vertical="center" wrapText="1"/>
      <protection/>
    </xf>
    <xf numFmtId="173" fontId="24" fillId="20" borderId="20" xfId="58" applyNumberFormat="1" applyFont="1" applyFill="1" applyBorder="1" applyAlignment="1">
      <alignment horizontal="right" vertical="center" wrapText="1"/>
      <protection/>
    </xf>
    <xf numFmtId="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" fontId="24" fillId="0" borderId="21" xfId="0" applyNumberFormat="1" applyFont="1" applyFill="1" applyBorder="1" applyAlignment="1">
      <alignment horizontal="left" vertical="center" wrapText="1"/>
    </xf>
    <xf numFmtId="0" fontId="24" fillId="20" borderId="21" xfId="58" applyFont="1" applyFill="1" applyBorder="1" applyAlignment="1">
      <alignment horizontal="left" vertical="center" wrapText="1"/>
      <protection/>
    </xf>
    <xf numFmtId="173" fontId="23" fillId="0" borderId="21" xfId="0" applyNumberFormat="1" applyFont="1" applyFill="1" applyBorder="1" applyAlignment="1">
      <alignment horizontal="right" vertical="center" wrapText="1"/>
    </xf>
    <xf numFmtId="0" fontId="23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3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center" vertical="center"/>
      <protection/>
    </xf>
    <xf numFmtId="172" fontId="25" fillId="0" borderId="0" xfId="0" applyNumberFormat="1" applyFont="1" applyFill="1" applyAlignment="1">
      <alignment vertical="center"/>
    </xf>
    <xf numFmtId="172" fontId="21" fillId="0" borderId="0" xfId="0" applyNumberFormat="1" applyFont="1" applyFill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173" fontId="23" fillId="0" borderId="19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27" fillId="0" borderId="21" xfId="0" applyNumberFormat="1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left" vertical="center" wrapText="1"/>
    </xf>
    <xf numFmtId="0" fontId="24" fillId="20" borderId="21" xfId="0" applyNumberFormat="1" applyFont="1" applyFill="1" applyBorder="1" applyAlignment="1">
      <alignment horizontal="right" vertical="center"/>
    </xf>
    <xf numFmtId="0" fontId="23" fillId="34" borderId="20" xfId="0" applyNumberFormat="1" applyFont="1" applyFill="1" applyBorder="1" applyAlignment="1">
      <alignment horizontal="right" vertical="top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52" xfId="0" applyNumberFormat="1" applyFont="1" applyBorder="1" applyAlignment="1">
      <alignment horizontal="center" vertical="top" wrapText="1"/>
    </xf>
    <xf numFmtId="0" fontId="25" fillId="0" borderId="5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54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/>
    </xf>
    <xf numFmtId="0" fontId="24" fillId="0" borderId="55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top" wrapText="1"/>
    </xf>
    <xf numFmtId="0" fontId="24" fillId="0" borderId="5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5" fillId="33" borderId="61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3" fillId="0" borderId="65" xfId="58" applyFont="1" applyFill="1" applyBorder="1" applyAlignment="1">
      <alignment horizontal="center"/>
      <protection/>
    </xf>
    <xf numFmtId="0" fontId="23" fillId="0" borderId="66" xfId="58" applyFont="1" applyFill="1" applyBorder="1" applyAlignment="1">
      <alignment horizontal="center"/>
      <protection/>
    </xf>
    <xf numFmtId="0" fontId="23" fillId="0" borderId="67" xfId="58" applyFont="1" applyFill="1" applyBorder="1" applyAlignment="1">
      <alignment horizontal="center"/>
      <protection/>
    </xf>
    <xf numFmtId="0" fontId="21" fillId="0" borderId="6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top" wrapText="1"/>
    </xf>
    <xf numFmtId="0" fontId="23" fillId="0" borderId="66" xfId="0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Z1" sqref="Z1:AB16384"/>
    </sheetView>
  </sheetViews>
  <sheetFormatPr defaultColWidth="9.140625" defaultRowHeight="12.75"/>
  <cols>
    <col min="1" max="1" width="4.00390625" style="1" customWidth="1"/>
    <col min="2" max="2" width="11.00390625" style="2" customWidth="1"/>
    <col min="3" max="3" width="12.00390625" style="3" customWidth="1"/>
    <col min="4" max="4" width="5.57421875" style="3" customWidth="1"/>
    <col min="5" max="5" width="9.57421875" style="4" customWidth="1"/>
    <col min="6" max="6" width="8.57421875" style="105" customWidth="1"/>
    <col min="7" max="7" width="6.00390625" style="5" customWidth="1"/>
    <col min="8" max="9" width="5.57421875" style="5" customWidth="1"/>
    <col min="10" max="10" width="6.421875" style="5" customWidth="1"/>
    <col min="11" max="11" width="6.00390625" style="5" customWidth="1"/>
    <col min="12" max="12" width="5.28125" style="5" customWidth="1"/>
    <col min="13" max="13" width="5.8515625" style="5" customWidth="1"/>
    <col min="14" max="14" width="7.140625" style="5" customWidth="1"/>
    <col min="15" max="15" width="6.00390625" style="5" customWidth="1"/>
    <col min="16" max="16" width="5.00390625" style="5" customWidth="1"/>
    <col min="17" max="17" width="6.00390625" style="5" customWidth="1"/>
    <col min="18" max="18" width="5.57421875" style="5" customWidth="1"/>
    <col min="19" max="19" width="6.57421875" style="5" customWidth="1"/>
    <col min="20" max="20" width="6.00390625" style="5" customWidth="1"/>
    <col min="21" max="21" width="7.7109375" style="5" customWidth="1"/>
    <col min="22" max="22" width="5.00390625" style="6" customWidth="1"/>
    <col min="23" max="16384" width="9.140625" style="3" customWidth="1"/>
  </cols>
  <sheetData>
    <row r="1" ht="12.75">
      <c r="R1" s="5" t="s">
        <v>313</v>
      </c>
    </row>
    <row r="2" ht="12.75">
      <c r="R2" s="5" t="s">
        <v>314</v>
      </c>
    </row>
    <row r="3" spans="1:21" ht="17.25">
      <c r="A3" s="310" t="s">
        <v>315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</row>
    <row r="4" spans="1:21" ht="15.75">
      <c r="A4" s="7"/>
      <c r="B4" s="8"/>
      <c r="C4" s="8"/>
      <c r="D4" s="8"/>
      <c r="E4" s="8"/>
      <c r="F4" s="11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>
      <c r="A5" s="312" t="s">
        <v>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</row>
    <row r="6" spans="1:21" ht="15.75">
      <c r="A6" s="313" t="s">
        <v>408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</row>
    <row r="7" ht="15.75">
      <c r="A7" s="7"/>
    </row>
    <row r="8" spans="1:21" ht="12" customHeight="1">
      <c r="A8" s="133"/>
      <c r="B8" s="134"/>
      <c r="C8" s="135"/>
      <c r="D8" s="135"/>
      <c r="E8" s="136"/>
      <c r="F8" s="137"/>
      <c r="G8" s="315" t="s">
        <v>316</v>
      </c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6"/>
    </row>
    <row r="9" spans="1:21" ht="49.5" customHeight="1">
      <c r="A9" s="125" t="s">
        <v>1</v>
      </c>
      <c r="B9" s="132" t="s">
        <v>2</v>
      </c>
      <c r="C9" s="10" t="s">
        <v>3</v>
      </c>
      <c r="D9" s="10" t="s">
        <v>4</v>
      </c>
      <c r="E9" s="125" t="s">
        <v>5</v>
      </c>
      <c r="F9" s="119" t="s">
        <v>317</v>
      </c>
      <c r="G9" s="11" t="s">
        <v>318</v>
      </c>
      <c r="H9" s="11" t="s">
        <v>319</v>
      </c>
      <c r="I9" s="11" t="s">
        <v>320</v>
      </c>
      <c r="J9" s="11" t="s">
        <v>321</v>
      </c>
      <c r="K9" s="11" t="s">
        <v>322</v>
      </c>
      <c r="L9" s="11" t="s">
        <v>323</v>
      </c>
      <c r="M9" s="11" t="s">
        <v>324</v>
      </c>
      <c r="N9" s="11" t="s">
        <v>325</v>
      </c>
      <c r="O9" s="11" t="s">
        <v>326</v>
      </c>
      <c r="P9" s="11" t="s">
        <v>327</v>
      </c>
      <c r="Q9" s="11" t="s">
        <v>328</v>
      </c>
      <c r="R9" s="11" t="s">
        <v>385</v>
      </c>
      <c r="S9" s="11" t="s">
        <v>384</v>
      </c>
      <c r="T9" s="11" t="s">
        <v>329</v>
      </c>
      <c r="U9" s="11" t="s">
        <v>330</v>
      </c>
    </row>
    <row r="10" spans="1:21" ht="12.75">
      <c r="A10" s="138"/>
      <c r="B10" s="12"/>
      <c r="C10" s="13"/>
      <c r="D10" s="10"/>
      <c r="E10" s="14"/>
      <c r="F10" s="317" t="s">
        <v>331</v>
      </c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9"/>
    </row>
    <row r="11" spans="1:22" s="19" customFormat="1" ht="12.75">
      <c r="A11" s="15">
        <v>1</v>
      </c>
      <c r="B11" s="15">
        <v>2</v>
      </c>
      <c r="C11" s="16">
        <v>3</v>
      </c>
      <c r="D11" s="16">
        <v>4</v>
      </c>
      <c r="E11" s="16">
        <v>5</v>
      </c>
      <c r="F11" s="120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8"/>
    </row>
    <row r="12" spans="1:21" ht="12.75" customHeight="1">
      <c r="A12" s="139">
        <v>1</v>
      </c>
      <c r="B12" s="20" t="s">
        <v>6</v>
      </c>
      <c r="C12" s="21" t="s">
        <v>7</v>
      </c>
      <c r="D12" s="22">
        <v>450</v>
      </c>
      <c r="E12" s="23" t="s">
        <v>8</v>
      </c>
      <c r="F12" s="200">
        <f>SUM(G12:U12)</f>
        <v>40</v>
      </c>
      <c r="G12" s="24"/>
      <c r="H12" s="24"/>
      <c r="I12" s="24">
        <v>2</v>
      </c>
      <c r="J12" s="24">
        <v>12.9</v>
      </c>
      <c r="K12" s="24">
        <v>0.2</v>
      </c>
      <c r="L12" s="24"/>
      <c r="M12" s="24"/>
      <c r="N12" s="24">
        <v>6.4</v>
      </c>
      <c r="O12" s="24"/>
      <c r="P12" s="24"/>
      <c r="Q12" s="24"/>
      <c r="R12" s="24">
        <v>3</v>
      </c>
      <c r="S12" s="24"/>
      <c r="T12" s="24">
        <v>0.5</v>
      </c>
      <c r="U12" s="24">
        <v>15</v>
      </c>
    </row>
    <row r="13" spans="1:21" ht="12.75" customHeight="1">
      <c r="A13" s="140">
        <v>2</v>
      </c>
      <c r="B13" s="25" t="s">
        <v>9</v>
      </c>
      <c r="C13" s="26" t="s">
        <v>10</v>
      </c>
      <c r="D13" s="27">
        <v>550</v>
      </c>
      <c r="E13" s="28" t="s">
        <v>8</v>
      </c>
      <c r="F13" s="200">
        <f aca="true" t="shared" si="0" ref="F13:F41">SUM(G13:U13)</f>
        <v>33.699999999999996</v>
      </c>
      <c r="G13" s="263">
        <v>6.4</v>
      </c>
      <c r="H13" s="264"/>
      <c r="I13" s="264">
        <v>14.5</v>
      </c>
      <c r="J13" s="264">
        <v>5</v>
      </c>
      <c r="K13" s="264"/>
      <c r="L13" s="264">
        <v>0.8</v>
      </c>
      <c r="M13" s="264">
        <v>1.2</v>
      </c>
      <c r="N13" s="264">
        <v>3.3</v>
      </c>
      <c r="O13" s="264">
        <v>0.4</v>
      </c>
      <c r="P13" s="264"/>
      <c r="Q13" s="264"/>
      <c r="R13" s="264"/>
      <c r="S13" s="264"/>
      <c r="T13" s="264">
        <v>0.4</v>
      </c>
      <c r="U13" s="264">
        <v>1.7</v>
      </c>
    </row>
    <row r="14" spans="1:21" ht="12.75" customHeight="1">
      <c r="A14" s="140">
        <v>3</v>
      </c>
      <c r="B14" s="29" t="s">
        <v>11</v>
      </c>
      <c r="C14" s="26" t="s">
        <v>12</v>
      </c>
      <c r="D14" s="27">
        <v>250</v>
      </c>
      <c r="E14" s="28" t="s">
        <v>8</v>
      </c>
      <c r="F14" s="200">
        <f t="shared" si="0"/>
        <v>43.47</v>
      </c>
      <c r="G14" s="39">
        <v>0.8</v>
      </c>
      <c r="H14" s="39"/>
      <c r="I14" s="39"/>
      <c r="J14" s="39">
        <v>2</v>
      </c>
      <c r="K14" s="39"/>
      <c r="L14" s="39"/>
      <c r="M14" s="39"/>
      <c r="N14" s="39">
        <v>8</v>
      </c>
      <c r="O14" s="39"/>
      <c r="P14" s="39"/>
      <c r="Q14" s="39"/>
      <c r="R14" s="39"/>
      <c r="S14" s="39">
        <v>8</v>
      </c>
      <c r="T14" s="39">
        <v>2.18</v>
      </c>
      <c r="U14" s="39">
        <v>22.49</v>
      </c>
    </row>
    <row r="15" spans="1:21" ht="12.75" customHeight="1">
      <c r="A15" s="140">
        <v>4</v>
      </c>
      <c r="B15" s="30"/>
      <c r="C15" s="26" t="s">
        <v>13</v>
      </c>
      <c r="D15" s="27">
        <v>150</v>
      </c>
      <c r="E15" s="28" t="s">
        <v>8</v>
      </c>
      <c r="F15" s="200">
        <f t="shared" si="0"/>
        <v>117.88</v>
      </c>
      <c r="G15" s="39"/>
      <c r="H15" s="39"/>
      <c r="I15" s="39"/>
      <c r="J15" s="39"/>
      <c r="K15" s="39"/>
      <c r="L15" s="39"/>
      <c r="M15" s="39"/>
      <c r="N15" s="39">
        <v>92.5</v>
      </c>
      <c r="O15" s="39"/>
      <c r="P15" s="39">
        <v>15.28</v>
      </c>
      <c r="Q15" s="39"/>
      <c r="R15" s="39"/>
      <c r="S15" s="39"/>
      <c r="T15" s="39"/>
      <c r="U15" s="39">
        <v>10.1</v>
      </c>
    </row>
    <row r="16" spans="1:21" ht="12.75" customHeight="1">
      <c r="A16" s="140">
        <v>5</v>
      </c>
      <c r="B16" s="25" t="s">
        <v>14</v>
      </c>
      <c r="C16" s="26" t="s">
        <v>15</v>
      </c>
      <c r="D16" s="27">
        <v>200</v>
      </c>
      <c r="E16" s="28" t="s">
        <v>16</v>
      </c>
      <c r="F16" s="200">
        <f t="shared" si="0"/>
        <v>35</v>
      </c>
      <c r="G16" s="39">
        <v>0.08</v>
      </c>
      <c r="H16" s="265"/>
      <c r="I16" s="44">
        <v>2.792</v>
      </c>
      <c r="J16" s="39">
        <v>6.202</v>
      </c>
      <c r="K16" s="39"/>
      <c r="L16" s="39"/>
      <c r="M16" s="39"/>
      <c r="N16" s="39">
        <v>13.674</v>
      </c>
      <c r="O16" s="39"/>
      <c r="P16" s="39"/>
      <c r="Q16" s="39"/>
      <c r="R16" s="39"/>
      <c r="S16" s="39"/>
      <c r="T16" s="39">
        <v>2.06</v>
      </c>
      <c r="U16" s="39">
        <v>10.192</v>
      </c>
    </row>
    <row r="17" spans="1:21" ht="12.75" customHeight="1">
      <c r="A17" s="140">
        <v>6</v>
      </c>
      <c r="B17" s="29" t="s">
        <v>17</v>
      </c>
      <c r="C17" s="26" t="s">
        <v>18</v>
      </c>
      <c r="D17" s="27">
        <v>29</v>
      </c>
      <c r="E17" s="28" t="s">
        <v>19</v>
      </c>
      <c r="F17" s="200">
        <f t="shared" si="0"/>
        <v>293</v>
      </c>
      <c r="G17" s="39"/>
      <c r="H17" s="39"/>
      <c r="I17" s="39"/>
      <c r="J17" s="39"/>
      <c r="K17" s="39">
        <v>17</v>
      </c>
      <c r="L17" s="39"/>
      <c r="M17" s="39">
        <v>60</v>
      </c>
      <c r="N17" s="39">
        <v>14</v>
      </c>
      <c r="O17" s="265"/>
      <c r="P17" s="39">
        <v>63</v>
      </c>
      <c r="Q17" s="39">
        <v>7</v>
      </c>
      <c r="R17" s="39">
        <v>14</v>
      </c>
      <c r="S17" s="39">
        <v>72</v>
      </c>
      <c r="T17" s="39">
        <v>14</v>
      </c>
      <c r="U17" s="39">
        <v>32</v>
      </c>
    </row>
    <row r="18" spans="1:21" ht="12.75" customHeight="1">
      <c r="A18" s="140">
        <v>7</v>
      </c>
      <c r="B18" s="12"/>
      <c r="C18" s="35" t="s">
        <v>20</v>
      </c>
      <c r="D18" s="43">
        <v>25</v>
      </c>
      <c r="E18" s="37" t="s">
        <v>21</v>
      </c>
      <c r="F18" s="200">
        <f t="shared" si="0"/>
        <v>106</v>
      </c>
      <c r="G18" s="70"/>
      <c r="H18" s="70"/>
      <c r="I18" s="70"/>
      <c r="J18" s="70"/>
      <c r="K18" s="70"/>
      <c r="L18" s="39"/>
      <c r="M18" s="39">
        <v>96</v>
      </c>
      <c r="N18" s="39"/>
      <c r="O18" s="39"/>
      <c r="P18" s="39"/>
      <c r="Q18" s="39"/>
      <c r="R18" s="39"/>
      <c r="S18" s="39"/>
      <c r="T18" s="39">
        <v>10</v>
      </c>
      <c r="U18" s="39"/>
    </row>
    <row r="19" spans="1:21" ht="12.75" customHeight="1">
      <c r="A19" s="140">
        <v>8</v>
      </c>
      <c r="B19" s="30"/>
      <c r="C19" s="35" t="s">
        <v>22</v>
      </c>
      <c r="D19" s="43">
        <v>100</v>
      </c>
      <c r="E19" s="37" t="s">
        <v>19</v>
      </c>
      <c r="F19" s="200">
        <f t="shared" si="0"/>
        <v>162</v>
      </c>
      <c r="G19" s="70"/>
      <c r="H19" s="70"/>
      <c r="I19" s="70"/>
      <c r="J19" s="70"/>
      <c r="K19" s="70"/>
      <c r="L19" s="39"/>
      <c r="M19" s="39"/>
      <c r="N19" s="39">
        <v>57</v>
      </c>
      <c r="O19" s="39"/>
      <c r="P19" s="39"/>
      <c r="Q19" s="39">
        <v>92</v>
      </c>
      <c r="R19" s="39"/>
      <c r="S19" s="39"/>
      <c r="T19" s="39"/>
      <c r="U19" s="39">
        <v>13</v>
      </c>
    </row>
    <row r="20" spans="1:21" ht="12.75" customHeight="1">
      <c r="A20" s="140">
        <v>9</v>
      </c>
      <c r="B20" s="29" t="s">
        <v>23</v>
      </c>
      <c r="C20" s="202" t="s">
        <v>24</v>
      </c>
      <c r="D20" s="203">
        <v>50</v>
      </c>
      <c r="E20" s="204" t="s">
        <v>19</v>
      </c>
      <c r="F20" s="260">
        <f t="shared" si="0"/>
        <v>144</v>
      </c>
      <c r="G20" s="206"/>
      <c r="H20" s="207"/>
      <c r="I20" s="206">
        <v>2</v>
      </c>
      <c r="J20" s="206"/>
      <c r="K20" s="206">
        <v>8</v>
      </c>
      <c r="L20" s="206"/>
      <c r="M20" s="206"/>
      <c r="N20" s="206">
        <v>113</v>
      </c>
      <c r="O20" s="206"/>
      <c r="P20" s="206"/>
      <c r="Q20" s="206"/>
      <c r="R20" s="206"/>
      <c r="S20" s="208"/>
      <c r="T20" s="206"/>
      <c r="U20" s="206">
        <v>21</v>
      </c>
    </row>
    <row r="21" spans="1:23" ht="12.75" customHeight="1">
      <c r="A21" s="140">
        <v>10</v>
      </c>
      <c r="B21" s="12"/>
      <c r="C21" s="35" t="s">
        <v>25</v>
      </c>
      <c r="D21" s="43">
        <v>150</v>
      </c>
      <c r="E21" s="37" t="s">
        <v>8</v>
      </c>
      <c r="F21" s="200">
        <f t="shared" si="0"/>
        <v>264.3</v>
      </c>
      <c r="G21" s="39">
        <v>0.2</v>
      </c>
      <c r="H21" s="39"/>
      <c r="I21" s="39">
        <v>3</v>
      </c>
      <c r="J21" s="39">
        <v>3</v>
      </c>
      <c r="K21" s="39"/>
      <c r="L21" s="39"/>
      <c r="M21" s="39">
        <v>52</v>
      </c>
      <c r="N21" s="39"/>
      <c r="O21" s="39"/>
      <c r="P21" s="39"/>
      <c r="Q21" s="39"/>
      <c r="R21" s="39"/>
      <c r="S21" s="39"/>
      <c r="T21" s="39">
        <v>2</v>
      </c>
      <c r="U21" s="39">
        <v>204.1</v>
      </c>
      <c r="V21" s="31"/>
      <c r="W21" s="131"/>
    </row>
    <row r="22" spans="1:21" ht="12.75" customHeight="1">
      <c r="A22" s="140">
        <v>11</v>
      </c>
      <c r="B22" s="30"/>
      <c r="C22" s="35" t="s">
        <v>26</v>
      </c>
      <c r="D22" s="43">
        <v>100</v>
      </c>
      <c r="E22" s="37" t="s">
        <v>27</v>
      </c>
      <c r="F22" s="200">
        <f t="shared" si="0"/>
        <v>80</v>
      </c>
      <c r="G22" s="39"/>
      <c r="H22" s="39"/>
      <c r="I22" s="39">
        <v>2</v>
      </c>
      <c r="J22" s="39"/>
      <c r="K22" s="39"/>
      <c r="L22" s="39"/>
      <c r="M22" s="39"/>
      <c r="N22" s="39">
        <v>30</v>
      </c>
      <c r="O22" s="39"/>
      <c r="P22" s="39"/>
      <c r="Q22" s="39"/>
      <c r="R22" s="39"/>
      <c r="S22" s="39"/>
      <c r="T22" s="39">
        <v>4</v>
      </c>
      <c r="U22" s="39">
        <v>44</v>
      </c>
    </row>
    <row r="23" spans="1:21" ht="12.75" customHeight="1">
      <c r="A23" s="140">
        <v>12</v>
      </c>
      <c r="B23" s="32" t="s">
        <v>28</v>
      </c>
      <c r="C23" s="35" t="s">
        <v>29</v>
      </c>
      <c r="D23" s="43">
        <v>150</v>
      </c>
      <c r="E23" s="37" t="s">
        <v>30</v>
      </c>
      <c r="F23" s="200">
        <f t="shared" si="0"/>
        <v>80</v>
      </c>
      <c r="G23" s="39"/>
      <c r="H23" s="39"/>
      <c r="I23" s="39"/>
      <c r="J23" s="39"/>
      <c r="K23" s="39">
        <v>27.5</v>
      </c>
      <c r="L23" s="39"/>
      <c r="M23" s="39"/>
      <c r="N23" s="39">
        <v>52.2</v>
      </c>
      <c r="O23" s="39"/>
      <c r="P23" s="39"/>
      <c r="Q23" s="39"/>
      <c r="R23" s="39"/>
      <c r="S23" s="39"/>
      <c r="T23" s="39">
        <v>0.3</v>
      </c>
      <c r="U23" s="39"/>
    </row>
    <row r="24" spans="1:25" ht="12.75" customHeight="1">
      <c r="A24" s="140">
        <v>13</v>
      </c>
      <c r="B24" s="32" t="s">
        <v>31</v>
      </c>
      <c r="C24" s="202" t="s">
        <v>32</v>
      </c>
      <c r="D24" s="203">
        <v>450</v>
      </c>
      <c r="E24" s="204" t="s">
        <v>33</v>
      </c>
      <c r="F24" s="260">
        <f t="shared" si="0"/>
        <v>83.4</v>
      </c>
      <c r="G24" s="206">
        <v>4.72</v>
      </c>
      <c r="H24" s="206"/>
      <c r="I24" s="206">
        <v>2.26</v>
      </c>
      <c r="J24" s="206">
        <v>9.05</v>
      </c>
      <c r="K24" s="206"/>
      <c r="L24" s="206">
        <v>0.3</v>
      </c>
      <c r="M24" s="206"/>
      <c r="N24" s="206">
        <v>29.21</v>
      </c>
      <c r="O24" s="206"/>
      <c r="P24" s="206">
        <v>12.86</v>
      </c>
      <c r="Q24" s="206"/>
      <c r="R24" s="206">
        <v>9</v>
      </c>
      <c r="S24" s="206"/>
      <c r="T24" s="206">
        <v>16</v>
      </c>
      <c r="U24" s="206"/>
      <c r="W24" s="33"/>
      <c r="X24" s="33"/>
      <c r="Y24" s="34"/>
    </row>
    <row r="25" spans="1:21" ht="12.75" customHeight="1">
      <c r="A25" s="140">
        <v>14</v>
      </c>
      <c r="B25" s="29" t="s">
        <v>34</v>
      </c>
      <c r="C25" s="35" t="s">
        <v>35</v>
      </c>
      <c r="D25" s="43">
        <v>600</v>
      </c>
      <c r="E25" s="37" t="s">
        <v>8</v>
      </c>
      <c r="F25" s="200">
        <f t="shared" si="0"/>
        <v>15</v>
      </c>
      <c r="G25" s="39"/>
      <c r="H25" s="39"/>
      <c r="I25" s="39">
        <v>2.7</v>
      </c>
      <c r="J25" s="39">
        <v>7.7</v>
      </c>
      <c r="K25" s="39"/>
      <c r="L25" s="39"/>
      <c r="M25" s="39"/>
      <c r="N25" s="39">
        <v>3</v>
      </c>
      <c r="O25" s="39"/>
      <c r="P25" s="39"/>
      <c r="Q25" s="39"/>
      <c r="R25" s="39"/>
      <c r="S25" s="39"/>
      <c r="T25" s="39">
        <v>0.4</v>
      </c>
      <c r="U25" s="39">
        <v>1.2</v>
      </c>
    </row>
    <row r="26" spans="1:21" ht="12.75" customHeight="1">
      <c r="A26" s="140">
        <v>15</v>
      </c>
      <c r="B26" s="30"/>
      <c r="C26" s="35" t="s">
        <v>36</v>
      </c>
      <c r="D26" s="43">
        <v>1050</v>
      </c>
      <c r="E26" s="37" t="s">
        <v>37</v>
      </c>
      <c r="F26" s="200">
        <f t="shared" si="0"/>
        <v>4</v>
      </c>
      <c r="G26" s="39">
        <v>0.3</v>
      </c>
      <c r="H26" s="39"/>
      <c r="I26" s="39"/>
      <c r="J26" s="39">
        <v>1.5</v>
      </c>
      <c r="K26" s="39"/>
      <c r="L26" s="39"/>
      <c r="M26" s="39"/>
      <c r="N26" s="39">
        <v>1.6</v>
      </c>
      <c r="O26" s="39"/>
      <c r="P26" s="39"/>
      <c r="Q26" s="39"/>
      <c r="R26" s="39"/>
      <c r="S26" s="39"/>
      <c r="T26" s="39">
        <v>0.1</v>
      </c>
      <c r="U26" s="39">
        <v>0.5</v>
      </c>
    </row>
    <row r="27" spans="1:21" ht="12.75" customHeight="1">
      <c r="A27" s="140">
        <v>16</v>
      </c>
      <c r="B27" s="29" t="s">
        <v>38</v>
      </c>
      <c r="C27" s="35" t="s">
        <v>39</v>
      </c>
      <c r="D27" s="43">
        <v>100</v>
      </c>
      <c r="E27" s="37" t="s">
        <v>19</v>
      </c>
      <c r="F27" s="200">
        <f t="shared" si="0"/>
        <v>153</v>
      </c>
      <c r="G27" s="39"/>
      <c r="H27" s="39"/>
      <c r="I27" s="39"/>
      <c r="J27" s="39"/>
      <c r="K27" s="39"/>
      <c r="L27" s="39"/>
      <c r="M27" s="39"/>
      <c r="N27" s="39"/>
      <c r="O27" s="39"/>
      <c r="P27" s="39">
        <v>14</v>
      </c>
      <c r="Q27" s="39"/>
      <c r="R27" s="39"/>
      <c r="S27" s="39">
        <v>112</v>
      </c>
      <c r="T27" s="39">
        <v>8</v>
      </c>
      <c r="U27" s="39">
        <v>19</v>
      </c>
    </row>
    <row r="28" spans="1:21" ht="12.75" customHeight="1">
      <c r="A28" s="140">
        <v>17</v>
      </c>
      <c r="B28" s="30"/>
      <c r="C28" s="45" t="s">
        <v>40</v>
      </c>
      <c r="D28" s="71">
        <v>200</v>
      </c>
      <c r="E28" s="72" t="s">
        <v>37</v>
      </c>
      <c r="F28" s="200">
        <f t="shared" si="0"/>
        <v>80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>
        <v>76</v>
      </c>
      <c r="T28" s="44"/>
      <c r="U28" s="44">
        <v>4</v>
      </c>
    </row>
    <row r="29" spans="1:21" ht="12.75" customHeight="1">
      <c r="A29" s="140">
        <v>18</v>
      </c>
      <c r="B29" s="32" t="s">
        <v>41</v>
      </c>
      <c r="C29" s="45" t="s">
        <v>42</v>
      </c>
      <c r="D29" s="71">
        <v>500</v>
      </c>
      <c r="E29" s="47" t="s">
        <v>8</v>
      </c>
      <c r="F29" s="200">
        <f t="shared" si="0"/>
        <v>57.14</v>
      </c>
      <c r="G29" s="44">
        <v>2</v>
      </c>
      <c r="H29" s="44"/>
      <c r="I29" s="44">
        <v>3</v>
      </c>
      <c r="J29" s="44">
        <v>9</v>
      </c>
      <c r="K29" s="44"/>
      <c r="L29" s="44">
        <v>1</v>
      </c>
      <c r="M29" s="44"/>
      <c r="N29" s="44">
        <v>24</v>
      </c>
      <c r="O29" s="44">
        <v>0.24</v>
      </c>
      <c r="P29" s="44"/>
      <c r="Q29" s="44"/>
      <c r="R29" s="44"/>
      <c r="S29" s="44"/>
      <c r="T29" s="44">
        <v>4</v>
      </c>
      <c r="U29" s="44">
        <v>13.9</v>
      </c>
    </row>
    <row r="30" spans="1:21" ht="12.75" customHeight="1">
      <c r="A30" s="140">
        <v>19</v>
      </c>
      <c r="B30" s="32" t="s">
        <v>43</v>
      </c>
      <c r="C30" s="45" t="s">
        <v>44</v>
      </c>
      <c r="D30" s="71">
        <v>200</v>
      </c>
      <c r="E30" s="47" t="s">
        <v>45</v>
      </c>
      <c r="F30" s="200">
        <f t="shared" si="0"/>
        <v>145</v>
      </c>
      <c r="G30" s="44"/>
      <c r="H30" s="44">
        <v>1</v>
      </c>
      <c r="I30" s="44"/>
      <c r="J30" s="44"/>
      <c r="K30" s="44"/>
      <c r="L30" s="44"/>
      <c r="M30" s="44"/>
      <c r="N30" s="44"/>
      <c r="O30" s="44"/>
      <c r="P30" s="44">
        <v>17</v>
      </c>
      <c r="Q30" s="44"/>
      <c r="R30" s="44"/>
      <c r="S30" s="44">
        <v>63</v>
      </c>
      <c r="T30" s="44">
        <v>11</v>
      </c>
      <c r="U30" s="44">
        <v>53</v>
      </c>
    </row>
    <row r="31" spans="1:21" ht="12.75" customHeight="1">
      <c r="A31" s="140">
        <v>20</v>
      </c>
      <c r="B31" s="32" t="s">
        <v>46</v>
      </c>
      <c r="C31" s="209" t="s">
        <v>47</v>
      </c>
      <c r="D31" s="210">
        <v>25</v>
      </c>
      <c r="E31" s="211" t="s">
        <v>45</v>
      </c>
      <c r="F31" s="260">
        <f t="shared" si="0"/>
        <v>325</v>
      </c>
      <c r="G31" s="212">
        <v>0.87</v>
      </c>
      <c r="H31" s="212"/>
      <c r="I31" s="212"/>
      <c r="J31" s="212"/>
      <c r="K31" s="212">
        <v>33</v>
      </c>
      <c r="L31" s="212"/>
      <c r="M31" s="212"/>
      <c r="N31" s="212">
        <v>25</v>
      </c>
      <c r="O31" s="212"/>
      <c r="P31" s="212">
        <v>16.8</v>
      </c>
      <c r="Q31" s="212">
        <v>13</v>
      </c>
      <c r="R31" s="212"/>
      <c r="S31" s="212"/>
      <c r="T31" s="212">
        <v>11</v>
      </c>
      <c r="U31" s="212">
        <v>225.33</v>
      </c>
    </row>
    <row r="32" spans="1:21" ht="12.75" customHeight="1">
      <c r="A32" s="140">
        <v>21</v>
      </c>
      <c r="B32" s="32" t="s">
        <v>48</v>
      </c>
      <c r="C32" s="45" t="s">
        <v>49</v>
      </c>
      <c r="D32" s="71">
        <v>75</v>
      </c>
      <c r="E32" s="47" t="s">
        <v>19</v>
      </c>
      <c r="F32" s="200">
        <f t="shared" si="0"/>
        <v>300</v>
      </c>
      <c r="G32" s="44"/>
      <c r="H32" s="44"/>
      <c r="I32" s="44"/>
      <c r="J32" s="44">
        <v>10</v>
      </c>
      <c r="K32" s="44"/>
      <c r="L32" s="44"/>
      <c r="M32" s="44"/>
      <c r="N32" s="44"/>
      <c r="O32" s="44"/>
      <c r="P32" s="44">
        <v>15</v>
      </c>
      <c r="Q32" s="44"/>
      <c r="R32" s="44"/>
      <c r="S32" s="44">
        <v>268</v>
      </c>
      <c r="T32" s="44">
        <v>2</v>
      </c>
      <c r="U32" s="44">
        <v>5</v>
      </c>
    </row>
    <row r="33" spans="1:21" ht="12.75" customHeight="1">
      <c r="A33" s="140">
        <v>22</v>
      </c>
      <c r="B33" s="32" t="s">
        <v>50</v>
      </c>
      <c r="C33" s="45" t="s">
        <v>50</v>
      </c>
      <c r="D33" s="71">
        <v>600</v>
      </c>
      <c r="E33" s="47" t="s">
        <v>37</v>
      </c>
      <c r="F33" s="200">
        <f t="shared" si="0"/>
        <v>15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>
        <v>0.5</v>
      </c>
      <c r="U33" s="44">
        <v>14.5</v>
      </c>
    </row>
    <row r="34" spans="1:21" ht="12.75" customHeight="1">
      <c r="A34" s="140">
        <v>23</v>
      </c>
      <c r="B34" s="32" t="s">
        <v>51</v>
      </c>
      <c r="C34" s="45" t="s">
        <v>52</v>
      </c>
      <c r="D34" s="71">
        <v>250</v>
      </c>
      <c r="E34" s="47" t="s">
        <v>45</v>
      </c>
      <c r="F34" s="200">
        <f t="shared" si="0"/>
        <v>65.36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>
        <v>1.2</v>
      </c>
      <c r="U34" s="44">
        <v>64.16</v>
      </c>
    </row>
    <row r="35" spans="1:21" ht="12.75" customHeight="1">
      <c r="A35" s="140">
        <v>24</v>
      </c>
      <c r="B35" s="29" t="s">
        <v>53</v>
      </c>
      <c r="C35" s="45" t="s">
        <v>54</v>
      </c>
      <c r="D35" s="71">
        <v>550</v>
      </c>
      <c r="E35" s="47" t="s">
        <v>37</v>
      </c>
      <c r="F35" s="200">
        <f t="shared" si="0"/>
        <v>10.6</v>
      </c>
      <c r="G35" s="44"/>
      <c r="H35" s="44"/>
      <c r="I35" s="44"/>
      <c r="J35" s="44"/>
      <c r="K35" s="44"/>
      <c r="L35" s="44"/>
      <c r="M35" s="44"/>
      <c r="N35" s="44">
        <v>10.6</v>
      </c>
      <c r="O35" s="44"/>
      <c r="P35" s="44"/>
      <c r="Q35" s="44"/>
      <c r="R35" s="44"/>
      <c r="S35" s="44"/>
      <c r="T35" s="44"/>
      <c r="U35" s="44"/>
    </row>
    <row r="36" spans="1:21" ht="12.75" customHeight="1">
      <c r="A36" s="140">
        <v>25</v>
      </c>
      <c r="B36" s="30"/>
      <c r="C36" s="45" t="s">
        <v>55</v>
      </c>
      <c r="D36" s="71">
        <v>950</v>
      </c>
      <c r="E36" s="47" t="s">
        <v>37</v>
      </c>
      <c r="F36" s="200">
        <f t="shared" si="0"/>
        <v>34.9</v>
      </c>
      <c r="G36" s="44"/>
      <c r="H36" s="44"/>
      <c r="I36" s="44"/>
      <c r="J36" s="44"/>
      <c r="K36" s="44"/>
      <c r="L36" s="44"/>
      <c r="M36" s="44"/>
      <c r="N36" s="44">
        <v>33.6</v>
      </c>
      <c r="O36" s="44"/>
      <c r="P36" s="44"/>
      <c r="Q36" s="44"/>
      <c r="R36" s="44"/>
      <c r="S36" s="44"/>
      <c r="T36" s="44">
        <v>0.3</v>
      </c>
      <c r="U36" s="44">
        <v>1</v>
      </c>
    </row>
    <row r="37" spans="1:21" ht="12.75" customHeight="1">
      <c r="A37" s="140">
        <v>26</v>
      </c>
      <c r="B37" s="32" t="s">
        <v>56</v>
      </c>
      <c r="C37" s="45" t="s">
        <v>57</v>
      </c>
      <c r="D37" s="71">
        <v>1200</v>
      </c>
      <c r="E37" s="47" t="s">
        <v>37</v>
      </c>
      <c r="F37" s="200">
        <f t="shared" si="0"/>
        <v>40</v>
      </c>
      <c r="G37" s="44"/>
      <c r="H37" s="44"/>
      <c r="I37" s="44"/>
      <c r="J37" s="44">
        <v>6</v>
      </c>
      <c r="K37" s="44"/>
      <c r="L37" s="44"/>
      <c r="M37" s="44"/>
      <c r="N37" s="44">
        <v>9.3</v>
      </c>
      <c r="O37" s="44"/>
      <c r="P37" s="44"/>
      <c r="Q37" s="44"/>
      <c r="R37" s="44"/>
      <c r="S37" s="44"/>
      <c r="T37" s="44">
        <v>3</v>
      </c>
      <c r="U37" s="44">
        <v>21.7</v>
      </c>
    </row>
    <row r="38" spans="1:21" ht="12.75" customHeight="1">
      <c r="A38" s="140">
        <v>27</v>
      </c>
      <c r="B38" s="32"/>
      <c r="C38" s="45" t="s">
        <v>56</v>
      </c>
      <c r="D38" s="71">
        <v>800</v>
      </c>
      <c r="E38" s="47" t="s">
        <v>37</v>
      </c>
      <c r="F38" s="261">
        <f t="shared" si="0"/>
        <v>65</v>
      </c>
      <c r="G38" s="44">
        <v>1</v>
      </c>
      <c r="H38" s="44"/>
      <c r="I38" s="44">
        <v>1.8</v>
      </c>
      <c r="J38" s="44">
        <v>5</v>
      </c>
      <c r="K38" s="44"/>
      <c r="L38" s="44">
        <v>0.4</v>
      </c>
      <c r="M38" s="44"/>
      <c r="N38" s="44">
        <v>11.4</v>
      </c>
      <c r="O38" s="44">
        <v>0.1</v>
      </c>
      <c r="P38" s="44"/>
      <c r="Q38" s="44"/>
      <c r="R38" s="44">
        <v>10</v>
      </c>
      <c r="S38" s="44"/>
      <c r="T38" s="44">
        <v>12</v>
      </c>
      <c r="U38" s="44">
        <v>23.3</v>
      </c>
    </row>
    <row r="39" spans="1:21" ht="25.5" customHeight="1">
      <c r="A39" s="140">
        <v>28</v>
      </c>
      <c r="B39" s="29" t="s">
        <v>58</v>
      </c>
      <c r="C39" s="45" t="s">
        <v>59</v>
      </c>
      <c r="D39" s="71">
        <v>450</v>
      </c>
      <c r="E39" s="47" t="s">
        <v>60</v>
      </c>
      <c r="F39" s="200">
        <f t="shared" si="0"/>
        <v>55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>
        <v>1</v>
      </c>
      <c r="U39" s="44">
        <v>54</v>
      </c>
    </row>
    <row r="40" spans="1:21" ht="12.75" customHeight="1">
      <c r="A40" s="140">
        <v>29</v>
      </c>
      <c r="B40" s="32" t="s">
        <v>61</v>
      </c>
      <c r="C40" s="45" t="s">
        <v>61</v>
      </c>
      <c r="D40" s="71">
        <v>350</v>
      </c>
      <c r="E40" s="47" t="s">
        <v>62</v>
      </c>
      <c r="F40" s="200">
        <f t="shared" si="0"/>
        <v>24</v>
      </c>
      <c r="G40" s="44">
        <v>3</v>
      </c>
      <c r="H40" s="44"/>
      <c r="I40" s="44">
        <v>2</v>
      </c>
      <c r="J40" s="44"/>
      <c r="K40" s="44"/>
      <c r="L40" s="44"/>
      <c r="M40" s="44"/>
      <c r="N40" s="44">
        <v>13</v>
      </c>
      <c r="O40" s="44"/>
      <c r="P40" s="44"/>
      <c r="Q40" s="44"/>
      <c r="R40" s="44"/>
      <c r="S40" s="44">
        <v>6</v>
      </c>
      <c r="T40" s="44"/>
      <c r="U40" s="44"/>
    </row>
    <row r="41" spans="1:21" ht="12.75" customHeight="1">
      <c r="A41" s="150">
        <v>30</v>
      </c>
      <c r="B41" s="29" t="s">
        <v>63</v>
      </c>
      <c r="C41" s="73" t="s">
        <v>64</v>
      </c>
      <c r="D41" s="74">
        <v>725</v>
      </c>
      <c r="E41" s="75" t="s">
        <v>37</v>
      </c>
      <c r="F41" s="262">
        <f t="shared" si="0"/>
        <v>18</v>
      </c>
      <c r="G41" s="266"/>
      <c r="H41" s="152"/>
      <c r="I41" s="104"/>
      <c r="J41" s="104">
        <v>16</v>
      </c>
      <c r="K41" s="104"/>
      <c r="L41" s="104"/>
      <c r="M41" s="104"/>
      <c r="N41" s="104">
        <v>1</v>
      </c>
      <c r="O41" s="104"/>
      <c r="P41" s="104"/>
      <c r="Q41" s="104"/>
      <c r="R41" s="104"/>
      <c r="S41" s="104"/>
      <c r="T41" s="104">
        <v>1</v>
      </c>
      <c r="U41" s="104"/>
    </row>
    <row r="42" spans="1:21" ht="12.75" customHeight="1">
      <c r="A42" s="320" t="s">
        <v>65</v>
      </c>
      <c r="B42" s="320"/>
      <c r="C42" s="320"/>
      <c r="D42" s="320"/>
      <c r="E42" s="320"/>
      <c r="F42" s="153">
        <f aca="true" t="shared" si="1" ref="F42:U42">SUM(F12:F41)</f>
        <v>2889.7500000000005</v>
      </c>
      <c r="G42" s="153">
        <f t="shared" si="1"/>
        <v>19.369999999999997</v>
      </c>
      <c r="H42" s="153">
        <f t="shared" si="1"/>
        <v>1</v>
      </c>
      <c r="I42" s="153">
        <f t="shared" si="1"/>
        <v>38.05199999999999</v>
      </c>
      <c r="J42" s="153">
        <f t="shared" si="1"/>
        <v>93.352</v>
      </c>
      <c r="K42" s="153">
        <f t="shared" si="1"/>
        <v>85.7</v>
      </c>
      <c r="L42" s="153">
        <f t="shared" si="1"/>
        <v>2.5</v>
      </c>
      <c r="M42" s="153">
        <f t="shared" si="1"/>
        <v>209.2</v>
      </c>
      <c r="N42" s="153">
        <f t="shared" si="1"/>
        <v>551.784</v>
      </c>
      <c r="O42" s="153">
        <f t="shared" si="1"/>
        <v>0.74</v>
      </c>
      <c r="P42" s="153">
        <f t="shared" si="1"/>
        <v>153.94</v>
      </c>
      <c r="Q42" s="153">
        <f t="shared" si="1"/>
        <v>112</v>
      </c>
      <c r="R42" s="153">
        <f t="shared" si="1"/>
        <v>36</v>
      </c>
      <c r="S42" s="153">
        <f t="shared" si="1"/>
        <v>605</v>
      </c>
      <c r="T42" s="153">
        <f t="shared" si="1"/>
        <v>106.94</v>
      </c>
      <c r="U42" s="153">
        <f t="shared" si="1"/>
        <v>874.1719999999999</v>
      </c>
    </row>
    <row r="43" spans="1:21" ht="12.75" customHeight="1">
      <c r="A43" s="321" t="s">
        <v>332</v>
      </c>
      <c r="B43" s="322"/>
      <c r="C43" s="322"/>
      <c r="D43" s="322"/>
      <c r="E43" s="322"/>
      <c r="F43" s="154">
        <f>SUM(G43:U43)</f>
        <v>99.99999999999997</v>
      </c>
      <c r="G43" s="155">
        <f>G42*100/F42</f>
        <v>0.6703001989791503</v>
      </c>
      <c r="H43" s="155">
        <f>H42*100/F42</f>
        <v>0.03460506964270265</v>
      </c>
      <c r="I43" s="155">
        <f>I42*100/F42</f>
        <v>1.3167921100441211</v>
      </c>
      <c r="J43" s="155">
        <f>J42*100/F42</f>
        <v>3.2304524612855783</v>
      </c>
      <c r="K43" s="155">
        <f>K42*100/F42</f>
        <v>2.965654468379617</v>
      </c>
      <c r="L43" s="155">
        <f>L42*100/F42</f>
        <v>0.08651267410675663</v>
      </c>
      <c r="M43" s="155">
        <f>M42*100/F42</f>
        <v>7.239380569253394</v>
      </c>
      <c r="N43" s="155">
        <f>N42*100/F42</f>
        <v>19.09452374772904</v>
      </c>
      <c r="O43" s="155">
        <f>O42*100/F42</f>
        <v>0.02560775153559996</v>
      </c>
      <c r="P43" s="155">
        <f>P42*100/F42</f>
        <v>5.327104420797646</v>
      </c>
      <c r="Q43" s="155">
        <f>Q42*100/F42</f>
        <v>3.8757677999826967</v>
      </c>
      <c r="R43" s="155">
        <f>R42*100/F42</f>
        <v>1.2457825071372954</v>
      </c>
      <c r="S43" s="155">
        <f>S42*100/F42</f>
        <v>20.936067133835103</v>
      </c>
      <c r="T43" s="155">
        <f>T42*100/F42</f>
        <v>3.7006661475906215</v>
      </c>
      <c r="U43" s="155">
        <f>U42*100/F42</f>
        <v>30.25078293970066</v>
      </c>
    </row>
    <row r="44" spans="1:21" ht="12.75" customHeight="1">
      <c r="A44" s="98">
        <v>1</v>
      </c>
      <c r="B44" s="82" t="s">
        <v>66</v>
      </c>
      <c r="C44" s="213" t="s">
        <v>67</v>
      </c>
      <c r="D44" s="214">
        <v>100</v>
      </c>
      <c r="E44" s="215" t="s">
        <v>19</v>
      </c>
      <c r="F44" s="205">
        <f aca="true" t="shared" si="2" ref="F44:F61">SUM(G44:U44)</f>
        <v>192</v>
      </c>
      <c r="G44" s="216">
        <v>7</v>
      </c>
      <c r="H44" s="216"/>
      <c r="I44" s="216">
        <v>40</v>
      </c>
      <c r="J44" s="216">
        <v>1.5</v>
      </c>
      <c r="K44" s="216"/>
      <c r="L44" s="216">
        <v>0.5</v>
      </c>
      <c r="M44" s="216"/>
      <c r="N44" s="216">
        <v>39</v>
      </c>
      <c r="O44" s="216">
        <v>0.3</v>
      </c>
      <c r="P44" s="216"/>
      <c r="Q44" s="216"/>
      <c r="R44" s="216">
        <v>45</v>
      </c>
      <c r="S44" s="216">
        <v>40</v>
      </c>
      <c r="T44" s="216">
        <v>5.1</v>
      </c>
      <c r="U44" s="216">
        <v>13.6</v>
      </c>
    </row>
    <row r="45" spans="1:21" ht="12.75" customHeight="1">
      <c r="A45" s="47">
        <v>2</v>
      </c>
      <c r="B45" s="76" t="s">
        <v>68</v>
      </c>
      <c r="C45" s="35" t="s">
        <v>69</v>
      </c>
      <c r="D45" s="36">
        <v>300</v>
      </c>
      <c r="E45" s="37" t="s">
        <v>8</v>
      </c>
      <c r="F45" s="38">
        <f t="shared" si="2"/>
        <v>10</v>
      </c>
      <c r="G45" s="39"/>
      <c r="H45" s="39"/>
      <c r="I45" s="39"/>
      <c r="J45" s="39">
        <v>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>
        <v>3</v>
      </c>
    </row>
    <row r="46" spans="1:21" ht="12.75" customHeight="1">
      <c r="A46" s="47">
        <v>3</v>
      </c>
      <c r="B46" s="77"/>
      <c r="C46" s="35" t="s">
        <v>70</v>
      </c>
      <c r="D46" s="36">
        <v>600</v>
      </c>
      <c r="E46" s="37" t="s">
        <v>71</v>
      </c>
      <c r="F46" s="38">
        <f t="shared" si="2"/>
        <v>18</v>
      </c>
      <c r="G46" s="39"/>
      <c r="H46" s="39"/>
      <c r="I46" s="39"/>
      <c r="J46" s="39">
        <v>12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>
        <v>6</v>
      </c>
    </row>
    <row r="47" spans="1:21" ht="12.75" customHeight="1">
      <c r="A47" s="98">
        <v>4</v>
      </c>
      <c r="B47" s="78"/>
      <c r="C47" s="35" t="s">
        <v>72</v>
      </c>
      <c r="D47" s="36">
        <v>800</v>
      </c>
      <c r="E47" s="37" t="s">
        <v>71</v>
      </c>
      <c r="F47" s="38">
        <f t="shared" si="2"/>
        <v>6</v>
      </c>
      <c r="G47" s="39"/>
      <c r="H47" s="39"/>
      <c r="I47" s="39"/>
      <c r="J47" s="39">
        <v>5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>
        <v>1</v>
      </c>
    </row>
    <row r="48" spans="1:21" ht="12.75" customHeight="1">
      <c r="A48" s="47">
        <v>5</v>
      </c>
      <c r="B48" s="79" t="s">
        <v>73</v>
      </c>
      <c r="C48" s="40" t="s">
        <v>74</v>
      </c>
      <c r="D48" s="41">
        <v>100</v>
      </c>
      <c r="E48" s="42" t="s">
        <v>45</v>
      </c>
      <c r="F48" s="280">
        <f t="shared" si="2"/>
        <v>302</v>
      </c>
      <c r="G48" s="279">
        <v>2.1</v>
      </c>
      <c r="H48" s="279"/>
      <c r="I48" s="279">
        <v>1.2</v>
      </c>
      <c r="J48" s="279">
        <v>5.5</v>
      </c>
      <c r="K48" s="279">
        <v>27</v>
      </c>
      <c r="L48" s="279"/>
      <c r="M48" s="279"/>
      <c r="N48" s="279"/>
      <c r="O48" s="279">
        <v>1</v>
      </c>
      <c r="P48" s="279"/>
      <c r="Q48" s="279"/>
      <c r="R48" s="279">
        <v>7</v>
      </c>
      <c r="S48" s="279">
        <v>185.1</v>
      </c>
      <c r="T48" s="279">
        <v>6</v>
      </c>
      <c r="U48" s="279">
        <v>67.1</v>
      </c>
    </row>
    <row r="49" spans="1:21" ht="12.75" customHeight="1">
      <c r="A49" s="47">
        <v>6</v>
      </c>
      <c r="B49" s="80" t="s">
        <v>78</v>
      </c>
      <c r="C49" s="45" t="s">
        <v>79</v>
      </c>
      <c r="D49" s="46">
        <v>300</v>
      </c>
      <c r="E49" s="47" t="s">
        <v>45</v>
      </c>
      <c r="F49" s="38">
        <f t="shared" si="2"/>
        <v>269</v>
      </c>
      <c r="G49" s="44">
        <v>3</v>
      </c>
      <c r="H49" s="44">
        <v>5</v>
      </c>
      <c r="I49" s="44"/>
      <c r="J49" s="44">
        <v>23</v>
      </c>
      <c r="K49" s="44">
        <v>4</v>
      </c>
      <c r="L49" s="44"/>
      <c r="M49" s="44"/>
      <c r="N49" s="44">
        <v>20</v>
      </c>
      <c r="O49" s="44"/>
      <c r="P49" s="44"/>
      <c r="Q49" s="44"/>
      <c r="R49" s="44">
        <v>11</v>
      </c>
      <c r="S49" s="44">
        <v>100</v>
      </c>
      <c r="T49" s="44">
        <v>10</v>
      </c>
      <c r="U49" s="44">
        <v>93</v>
      </c>
    </row>
    <row r="50" spans="1:21" ht="12.75" customHeight="1">
      <c r="A50" s="98">
        <v>7</v>
      </c>
      <c r="B50" s="81" t="s">
        <v>80</v>
      </c>
      <c r="C50" s="217" t="s">
        <v>81</v>
      </c>
      <c r="D50" s="218">
        <v>100</v>
      </c>
      <c r="E50" s="219" t="s">
        <v>82</v>
      </c>
      <c r="F50" s="281">
        <f t="shared" si="2"/>
        <v>346</v>
      </c>
      <c r="G50" s="220">
        <v>1</v>
      </c>
      <c r="H50" s="220">
        <v>0</v>
      </c>
      <c r="I50" s="220">
        <v>10</v>
      </c>
      <c r="J50" s="220">
        <v>2</v>
      </c>
      <c r="K50" s="220">
        <v>138</v>
      </c>
      <c r="L50" s="220"/>
      <c r="M50" s="220"/>
      <c r="N50" s="220">
        <v>150</v>
      </c>
      <c r="O50" s="220"/>
      <c r="P50" s="220"/>
      <c r="Q50" s="220"/>
      <c r="R50" s="220"/>
      <c r="S50" s="220"/>
      <c r="T50" s="220">
        <v>25</v>
      </c>
      <c r="U50" s="220">
        <v>20</v>
      </c>
    </row>
    <row r="51" spans="1:21" ht="12.75" customHeight="1">
      <c r="A51" s="47">
        <v>8</v>
      </c>
      <c r="B51" s="76" t="s">
        <v>83</v>
      </c>
      <c r="C51" s="48" t="s">
        <v>84</v>
      </c>
      <c r="D51" s="49">
        <v>25</v>
      </c>
      <c r="E51" s="50" t="s">
        <v>85</v>
      </c>
      <c r="F51" s="51">
        <f t="shared" si="2"/>
        <v>300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>
        <v>185</v>
      </c>
      <c r="T51" s="52"/>
      <c r="U51" s="52">
        <v>115</v>
      </c>
    </row>
    <row r="52" spans="1:21" ht="12.75" customHeight="1">
      <c r="A52" s="47">
        <v>9</v>
      </c>
      <c r="B52" s="78"/>
      <c r="C52" s="48" t="s">
        <v>407</v>
      </c>
      <c r="D52" s="49">
        <v>295</v>
      </c>
      <c r="E52" s="50" t="s">
        <v>86</v>
      </c>
      <c r="F52" s="51">
        <f t="shared" si="2"/>
        <v>347</v>
      </c>
      <c r="G52" s="52"/>
      <c r="H52" s="52"/>
      <c r="I52" s="52">
        <v>29</v>
      </c>
      <c r="J52" s="52"/>
      <c r="K52" s="52"/>
      <c r="L52" s="52"/>
      <c r="M52" s="52">
        <v>27.5</v>
      </c>
      <c r="N52" s="52"/>
      <c r="O52" s="52">
        <v>1</v>
      </c>
      <c r="P52" s="52">
        <v>13</v>
      </c>
      <c r="Q52" s="52"/>
      <c r="R52" s="52">
        <v>39</v>
      </c>
      <c r="S52" s="52">
        <v>67</v>
      </c>
      <c r="T52" s="52">
        <v>5</v>
      </c>
      <c r="U52" s="52">
        <v>165.5</v>
      </c>
    </row>
    <row r="53" spans="1:21" ht="12.75" customHeight="1">
      <c r="A53" s="98">
        <v>10</v>
      </c>
      <c r="B53" s="76" t="s">
        <v>87</v>
      </c>
      <c r="C53" s="35" t="s">
        <v>88</v>
      </c>
      <c r="D53" s="36">
        <v>600</v>
      </c>
      <c r="E53" s="37" t="s">
        <v>89</v>
      </c>
      <c r="F53" s="38">
        <f t="shared" si="2"/>
        <v>16</v>
      </c>
      <c r="G53" s="39"/>
      <c r="H53" s="39"/>
      <c r="I53" s="39">
        <v>2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41">
        <v>14</v>
      </c>
    </row>
    <row r="54" spans="1:21" ht="12.75" customHeight="1">
      <c r="A54" s="47">
        <v>11</v>
      </c>
      <c r="B54" s="76" t="s">
        <v>91</v>
      </c>
      <c r="C54" s="35" t="s">
        <v>92</v>
      </c>
      <c r="D54" s="36">
        <v>150</v>
      </c>
      <c r="E54" s="37" t="s">
        <v>30</v>
      </c>
      <c r="F54" s="38">
        <f t="shared" si="2"/>
        <v>211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105"/>
      <c r="R54" s="44">
        <v>35</v>
      </c>
      <c r="S54" s="39">
        <v>174</v>
      </c>
      <c r="T54" s="39"/>
      <c r="U54" s="39">
        <v>2</v>
      </c>
    </row>
    <row r="55" spans="1:21" ht="12.75" customHeight="1">
      <c r="A55" s="47">
        <v>12</v>
      </c>
      <c r="B55" s="78"/>
      <c r="C55" s="35" t="s">
        <v>93</v>
      </c>
      <c r="D55" s="36">
        <v>300</v>
      </c>
      <c r="E55" s="37" t="s">
        <v>30</v>
      </c>
      <c r="F55" s="38">
        <f t="shared" si="2"/>
        <v>161</v>
      </c>
      <c r="G55" s="39"/>
      <c r="H55" s="39"/>
      <c r="I55" s="39"/>
      <c r="J55" s="39"/>
      <c r="K55" s="39"/>
      <c r="L55" s="39"/>
      <c r="M55" s="39"/>
      <c r="N55" s="39"/>
      <c r="O55" s="267"/>
      <c r="P55" s="44">
        <v>10</v>
      </c>
      <c r="Q55" s="44">
        <v>14</v>
      </c>
      <c r="R55" s="44">
        <v>5</v>
      </c>
      <c r="S55" s="44">
        <v>100</v>
      </c>
      <c r="T55" s="39"/>
      <c r="U55" s="39">
        <v>32</v>
      </c>
    </row>
    <row r="56" spans="1:21" ht="12.75" customHeight="1">
      <c r="A56" s="98">
        <v>13</v>
      </c>
      <c r="B56" s="76" t="s">
        <v>94</v>
      </c>
      <c r="C56" s="202" t="s">
        <v>95</v>
      </c>
      <c r="D56" s="221">
        <v>22</v>
      </c>
      <c r="E56" s="204" t="s">
        <v>85</v>
      </c>
      <c r="F56" s="222">
        <f t="shared" si="2"/>
        <v>118</v>
      </c>
      <c r="G56" s="206">
        <v>2</v>
      </c>
      <c r="H56" s="206"/>
      <c r="I56" s="206"/>
      <c r="J56" s="206"/>
      <c r="K56" s="206">
        <v>70</v>
      </c>
      <c r="L56" s="206"/>
      <c r="M56" s="206">
        <v>26</v>
      </c>
      <c r="N56" s="206"/>
      <c r="O56" s="206"/>
      <c r="P56" s="206"/>
      <c r="Q56" s="206"/>
      <c r="R56" s="206"/>
      <c r="S56" s="206">
        <v>11</v>
      </c>
      <c r="T56" s="206">
        <v>1</v>
      </c>
      <c r="U56" s="206">
        <v>8</v>
      </c>
    </row>
    <row r="57" spans="1:21" ht="12.75" customHeight="1">
      <c r="A57" s="47">
        <v>14</v>
      </c>
      <c r="B57" s="77"/>
      <c r="C57" s="35" t="s">
        <v>96</v>
      </c>
      <c r="D57" s="36">
        <v>100</v>
      </c>
      <c r="E57" s="37" t="s">
        <v>45</v>
      </c>
      <c r="F57" s="38">
        <f t="shared" si="2"/>
        <v>118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>
        <v>73</v>
      </c>
      <c r="T57" s="39">
        <v>45</v>
      </c>
      <c r="U57" s="39">
        <v>0</v>
      </c>
    </row>
    <row r="58" spans="1:21" ht="24">
      <c r="A58" s="47">
        <v>15</v>
      </c>
      <c r="B58" s="78"/>
      <c r="C58" s="35" t="s">
        <v>396</v>
      </c>
      <c r="D58" s="36">
        <v>50</v>
      </c>
      <c r="E58" s="37" t="s">
        <v>45</v>
      </c>
      <c r="F58" s="38">
        <f t="shared" si="2"/>
        <v>353</v>
      </c>
      <c r="G58" s="39">
        <v>10</v>
      </c>
      <c r="H58" s="39"/>
      <c r="I58" s="39"/>
      <c r="J58" s="39"/>
      <c r="K58" s="39">
        <v>30</v>
      </c>
      <c r="L58" s="39"/>
      <c r="M58" s="39"/>
      <c r="N58" s="39"/>
      <c r="O58" s="39"/>
      <c r="P58" s="39"/>
      <c r="Q58" s="39">
        <v>75</v>
      </c>
      <c r="R58" s="39"/>
      <c r="S58" s="39">
        <v>205</v>
      </c>
      <c r="T58" s="39">
        <v>5</v>
      </c>
      <c r="U58" s="39">
        <v>28</v>
      </c>
    </row>
    <row r="59" spans="1:21" ht="12.75" customHeight="1">
      <c r="A59" s="98">
        <v>16</v>
      </c>
      <c r="B59" s="83" t="s">
        <v>97</v>
      </c>
      <c r="C59" s="35" t="s">
        <v>98</v>
      </c>
      <c r="D59" s="36">
        <v>150</v>
      </c>
      <c r="E59" s="37" t="s">
        <v>99</v>
      </c>
      <c r="F59" s="38">
        <f t="shared" si="2"/>
        <v>372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>
        <v>290</v>
      </c>
      <c r="T59" s="39">
        <v>10</v>
      </c>
      <c r="U59" s="141">
        <v>72</v>
      </c>
    </row>
    <row r="60" spans="1:21" ht="12.75" customHeight="1">
      <c r="A60" s="75">
        <v>17</v>
      </c>
      <c r="B60" s="156" t="s">
        <v>100</v>
      </c>
      <c r="C60" s="157" t="s">
        <v>101</v>
      </c>
      <c r="D60" s="158">
        <v>200</v>
      </c>
      <c r="E60" s="159" t="s">
        <v>99</v>
      </c>
      <c r="F60" s="152">
        <f t="shared" si="2"/>
        <v>412</v>
      </c>
      <c r="G60" s="160"/>
      <c r="H60" s="160"/>
      <c r="I60" s="160"/>
      <c r="J60" s="160"/>
      <c r="K60" s="160"/>
      <c r="L60" s="160"/>
      <c r="M60" s="160"/>
      <c r="N60" s="160"/>
      <c r="O60" s="160"/>
      <c r="P60" s="105"/>
      <c r="Q60" s="104">
        <v>45</v>
      </c>
      <c r="R60" s="160">
        <v>5</v>
      </c>
      <c r="S60" s="160">
        <v>349</v>
      </c>
      <c r="T60" s="160">
        <v>1</v>
      </c>
      <c r="U60" s="161">
        <v>12</v>
      </c>
    </row>
    <row r="61" spans="1:21" ht="12.75" customHeight="1">
      <c r="A61" s="268">
        <v>18</v>
      </c>
      <c r="B61" s="269" t="s">
        <v>401</v>
      </c>
      <c r="C61" s="270" t="s">
        <v>402</v>
      </c>
      <c r="D61" s="271">
        <v>500</v>
      </c>
      <c r="E61" s="272" t="s">
        <v>175</v>
      </c>
      <c r="F61" s="273">
        <f t="shared" si="2"/>
        <v>2.2</v>
      </c>
      <c r="G61" s="274">
        <v>1.5</v>
      </c>
      <c r="H61" s="274"/>
      <c r="I61" s="274"/>
      <c r="J61" s="274"/>
      <c r="K61" s="274"/>
      <c r="L61" s="274"/>
      <c r="M61" s="274"/>
      <c r="N61" s="274"/>
      <c r="O61" s="274"/>
      <c r="P61" s="275"/>
      <c r="Q61" s="251"/>
      <c r="R61" s="274"/>
      <c r="S61" s="274"/>
      <c r="T61" s="274"/>
      <c r="U61" s="276">
        <v>0.7</v>
      </c>
    </row>
    <row r="62" spans="1:21" ht="12.75" customHeight="1">
      <c r="A62" s="320" t="s">
        <v>102</v>
      </c>
      <c r="B62" s="320"/>
      <c r="C62" s="320"/>
      <c r="D62" s="320"/>
      <c r="E62" s="320"/>
      <c r="F62" s="164">
        <f>SUM(F44:F61)</f>
        <v>3553.2</v>
      </c>
      <c r="G62" s="164">
        <f aca="true" t="shared" si="3" ref="G62:U62">SUM(G44:G61)</f>
        <v>26.6</v>
      </c>
      <c r="H62" s="164">
        <f t="shared" si="3"/>
        <v>5</v>
      </c>
      <c r="I62" s="164">
        <f t="shared" si="3"/>
        <v>82.2</v>
      </c>
      <c r="J62" s="164">
        <f t="shared" si="3"/>
        <v>56</v>
      </c>
      <c r="K62" s="164">
        <f t="shared" si="3"/>
        <v>269</v>
      </c>
      <c r="L62" s="164">
        <f t="shared" si="3"/>
        <v>0.5</v>
      </c>
      <c r="M62" s="164">
        <f t="shared" si="3"/>
        <v>53.5</v>
      </c>
      <c r="N62" s="164">
        <f t="shared" si="3"/>
        <v>209</v>
      </c>
      <c r="O62" s="164">
        <f t="shared" si="3"/>
        <v>2.3</v>
      </c>
      <c r="P62" s="164">
        <f t="shared" si="3"/>
        <v>23</v>
      </c>
      <c r="Q62" s="164">
        <f t="shared" si="3"/>
        <v>134</v>
      </c>
      <c r="R62" s="164">
        <f t="shared" si="3"/>
        <v>147</v>
      </c>
      <c r="S62" s="164">
        <f t="shared" si="3"/>
        <v>1779.1</v>
      </c>
      <c r="T62" s="164">
        <f t="shared" si="3"/>
        <v>113.1</v>
      </c>
      <c r="U62" s="164">
        <f t="shared" si="3"/>
        <v>652.9000000000001</v>
      </c>
    </row>
    <row r="63" spans="1:21" ht="12.75" customHeight="1">
      <c r="A63" s="323" t="s">
        <v>332</v>
      </c>
      <c r="B63" s="323"/>
      <c r="C63" s="323"/>
      <c r="D63" s="323"/>
      <c r="E63" s="323"/>
      <c r="F63" s="165">
        <f>SUM(G63:U63)</f>
        <v>100</v>
      </c>
      <c r="G63" s="166">
        <f>G62/F62*100</f>
        <v>0.7486209613869189</v>
      </c>
      <c r="H63" s="166">
        <f>H62/F62*100</f>
        <v>0.1407182258246088</v>
      </c>
      <c r="I63" s="166">
        <f>I62/F62*100</f>
        <v>2.3134076325565687</v>
      </c>
      <c r="J63" s="166">
        <f>J62/F62*100</f>
        <v>1.5760441292356189</v>
      </c>
      <c r="K63" s="166">
        <f>K62/F62*100</f>
        <v>7.5706405493639535</v>
      </c>
      <c r="L63" s="166">
        <f>L62/F62*100</f>
        <v>0.014071822582460881</v>
      </c>
      <c r="M63" s="166">
        <f>M62/F62*100</f>
        <v>1.5056850163233142</v>
      </c>
      <c r="N63" s="166">
        <f>N62/F62*100</f>
        <v>5.882021839468648</v>
      </c>
      <c r="O63" s="166">
        <f>O62/F62*100</f>
        <v>0.06473038387932005</v>
      </c>
      <c r="P63" s="166">
        <f>P62/F62*100</f>
        <v>0.6473038387932005</v>
      </c>
      <c r="Q63" s="166">
        <f>Q62/F62*100</f>
        <v>3.771248452099516</v>
      </c>
      <c r="R63" s="166">
        <f>R62/F62*100</f>
        <v>4.137115839243499</v>
      </c>
      <c r="S63" s="166">
        <f>S62/F62*100</f>
        <v>50.0703591129123</v>
      </c>
      <c r="T63" s="166">
        <f>T62/F62*100</f>
        <v>3.1830462681526512</v>
      </c>
      <c r="U63" s="166">
        <f>U62/F62*100</f>
        <v>18.37498592817742</v>
      </c>
    </row>
    <row r="64" spans="1:21" ht="12.75" customHeight="1">
      <c r="A64" s="162">
        <v>1</v>
      </c>
      <c r="B64" s="163" t="s">
        <v>75</v>
      </c>
      <c r="C64" s="213" t="s">
        <v>76</v>
      </c>
      <c r="D64" s="223">
        <v>200</v>
      </c>
      <c r="E64" s="224" t="s">
        <v>77</v>
      </c>
      <c r="F64" s="225">
        <f>SUM(G64:U64)</f>
        <v>229</v>
      </c>
      <c r="G64" s="226">
        <v>5</v>
      </c>
      <c r="H64" s="216">
        <v>20</v>
      </c>
      <c r="I64" s="216">
        <v>0</v>
      </c>
      <c r="J64" s="216"/>
      <c r="K64" s="216"/>
      <c r="L64" s="216"/>
      <c r="M64" s="216">
        <v>15</v>
      </c>
      <c r="N64" s="216">
        <v>116</v>
      </c>
      <c r="O64" s="216"/>
      <c r="P64" s="216"/>
      <c r="Q64" s="216">
        <v>5</v>
      </c>
      <c r="R64" s="216"/>
      <c r="S64" s="216">
        <v>54</v>
      </c>
      <c r="T64" s="216">
        <v>10</v>
      </c>
      <c r="U64" s="216">
        <v>4</v>
      </c>
    </row>
    <row r="65" spans="1:21" ht="12.75">
      <c r="A65" s="142">
        <v>2</v>
      </c>
      <c r="B65" s="124" t="s">
        <v>103</v>
      </c>
      <c r="C65" s="86" t="s">
        <v>104</v>
      </c>
      <c r="D65" s="87">
        <v>50</v>
      </c>
      <c r="E65" s="88" t="s">
        <v>105</v>
      </c>
      <c r="F65" s="84">
        <f>SUM(G65:U65)</f>
        <v>119</v>
      </c>
      <c r="G65" s="89"/>
      <c r="H65" s="89"/>
      <c r="I65" s="89">
        <v>21</v>
      </c>
      <c r="J65" s="89"/>
      <c r="K65" s="89"/>
      <c r="L65" s="89"/>
      <c r="M65" s="89">
        <v>2</v>
      </c>
      <c r="N65" s="89"/>
      <c r="O65" s="89">
        <v>1</v>
      </c>
      <c r="P65" s="89"/>
      <c r="Q65" s="89"/>
      <c r="R65" s="89">
        <v>30</v>
      </c>
      <c r="S65" s="89"/>
      <c r="T65" s="89">
        <v>5</v>
      </c>
      <c r="U65" s="143">
        <v>60</v>
      </c>
    </row>
    <row r="66" spans="1:21" ht="12.75">
      <c r="A66" s="144">
        <v>3</v>
      </c>
      <c r="B66" s="90"/>
      <c r="C66" s="91" t="s">
        <v>106</v>
      </c>
      <c r="D66" s="92">
        <v>100</v>
      </c>
      <c r="E66" s="53" t="s">
        <v>8</v>
      </c>
      <c r="F66" s="85">
        <f aca="true" t="shared" si="4" ref="F66:F79">SUM(G66:U66)</f>
        <v>160</v>
      </c>
      <c r="G66" s="93"/>
      <c r="H66" s="93"/>
      <c r="I66" s="93">
        <v>30</v>
      </c>
      <c r="J66" s="93"/>
      <c r="K66" s="93"/>
      <c r="L66" s="93"/>
      <c r="M66" s="93">
        <v>6</v>
      </c>
      <c r="N66" s="93"/>
      <c r="O66" s="93"/>
      <c r="P66" s="93"/>
      <c r="Q66" s="93"/>
      <c r="R66" s="93">
        <v>15</v>
      </c>
      <c r="S66" s="93"/>
      <c r="T66" s="93">
        <v>30</v>
      </c>
      <c r="U66" s="145">
        <v>79</v>
      </c>
    </row>
    <row r="67" spans="1:21" ht="24">
      <c r="A67" s="162">
        <v>4</v>
      </c>
      <c r="B67" s="324" t="s">
        <v>107</v>
      </c>
      <c r="C67" s="126" t="s">
        <v>108</v>
      </c>
      <c r="D67" s="127">
        <v>200</v>
      </c>
      <c r="E67" s="128" t="s">
        <v>109</v>
      </c>
      <c r="F67" s="129">
        <f t="shared" si="4"/>
        <v>17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46">
        <v>17</v>
      </c>
    </row>
    <row r="68" spans="1:21" ht="21" customHeight="1">
      <c r="A68" s="142">
        <v>5</v>
      </c>
      <c r="B68" s="325"/>
      <c r="C68" s="91" t="s">
        <v>110</v>
      </c>
      <c r="D68" s="94">
        <v>10</v>
      </c>
      <c r="E68" s="53" t="s">
        <v>112</v>
      </c>
      <c r="F68" s="85">
        <f t="shared" si="4"/>
        <v>27</v>
      </c>
      <c r="G68" s="93">
        <v>3.2</v>
      </c>
      <c r="H68" s="93"/>
      <c r="I68" s="93"/>
      <c r="J68" s="93"/>
      <c r="K68" s="93"/>
      <c r="L68" s="93"/>
      <c r="M68" s="93"/>
      <c r="N68" s="93">
        <v>23.8</v>
      </c>
      <c r="O68" s="93"/>
      <c r="P68" s="93"/>
      <c r="Q68" s="93"/>
      <c r="R68" s="93"/>
      <c r="S68" s="93"/>
      <c r="T68" s="93"/>
      <c r="U68" s="145"/>
    </row>
    <row r="69" spans="1:21" ht="12.75">
      <c r="A69" s="144">
        <v>6</v>
      </c>
      <c r="B69" s="90"/>
      <c r="C69" s="91" t="s">
        <v>111</v>
      </c>
      <c r="D69" s="94">
        <v>10</v>
      </c>
      <c r="E69" s="53" t="s">
        <v>112</v>
      </c>
      <c r="F69" s="85">
        <f t="shared" si="4"/>
        <v>15</v>
      </c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145">
        <v>15</v>
      </c>
    </row>
    <row r="70" spans="1:21" ht="24">
      <c r="A70" s="162">
        <v>7</v>
      </c>
      <c r="B70" s="95" t="s">
        <v>113</v>
      </c>
      <c r="C70" s="91" t="s">
        <v>114</v>
      </c>
      <c r="D70" s="94">
        <v>300</v>
      </c>
      <c r="E70" s="53" t="s">
        <v>45</v>
      </c>
      <c r="F70" s="85">
        <f t="shared" si="4"/>
        <v>100</v>
      </c>
      <c r="G70" s="93">
        <v>16</v>
      </c>
      <c r="H70" s="93"/>
      <c r="I70" s="93"/>
      <c r="J70" s="93">
        <v>2</v>
      </c>
      <c r="K70" s="93"/>
      <c r="L70" s="93"/>
      <c r="M70" s="93"/>
      <c r="N70" s="93"/>
      <c r="O70" s="93"/>
      <c r="P70" s="93">
        <v>12</v>
      </c>
      <c r="Q70" s="93"/>
      <c r="R70" s="93"/>
      <c r="S70" s="93"/>
      <c r="T70" s="93">
        <v>1</v>
      </c>
      <c r="U70" s="145">
        <v>69</v>
      </c>
    </row>
    <row r="71" spans="1:21" ht="12.75">
      <c r="A71" s="142">
        <v>8</v>
      </c>
      <c r="B71" s="95" t="s">
        <v>115</v>
      </c>
      <c r="C71" s="91" t="s">
        <v>116</v>
      </c>
      <c r="D71" s="94">
        <v>100</v>
      </c>
      <c r="E71" s="53" t="s">
        <v>117</v>
      </c>
      <c r="F71" s="85">
        <f t="shared" si="4"/>
        <v>82</v>
      </c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>
        <v>61.5</v>
      </c>
      <c r="T71" s="93"/>
      <c r="U71" s="145">
        <v>20.5</v>
      </c>
    </row>
    <row r="72" spans="1:21" ht="24">
      <c r="A72" s="144">
        <v>9</v>
      </c>
      <c r="B72" s="95" t="s">
        <v>118</v>
      </c>
      <c r="C72" s="91" t="s">
        <v>119</v>
      </c>
      <c r="D72" s="94">
        <v>150</v>
      </c>
      <c r="E72" s="53" t="s">
        <v>45</v>
      </c>
      <c r="F72" s="85">
        <f t="shared" si="4"/>
        <v>50</v>
      </c>
      <c r="G72" s="93"/>
      <c r="H72" s="93"/>
      <c r="I72" s="93"/>
      <c r="J72" s="93"/>
      <c r="K72" s="93"/>
      <c r="L72" s="93"/>
      <c r="M72" s="93"/>
      <c r="N72" s="93">
        <v>30</v>
      </c>
      <c r="O72" s="93"/>
      <c r="P72" s="93"/>
      <c r="Q72" s="93"/>
      <c r="R72" s="93"/>
      <c r="S72" s="93"/>
      <c r="T72" s="93"/>
      <c r="U72" s="145">
        <v>20</v>
      </c>
    </row>
    <row r="73" spans="1:24" ht="12.75">
      <c r="A73" s="162">
        <v>10</v>
      </c>
      <c r="B73" s="95" t="s">
        <v>120</v>
      </c>
      <c r="C73" s="227" t="s">
        <v>121</v>
      </c>
      <c r="D73" s="228">
        <v>250</v>
      </c>
      <c r="E73" s="229" t="s">
        <v>45</v>
      </c>
      <c r="F73" s="230">
        <f t="shared" si="4"/>
        <v>283</v>
      </c>
      <c r="G73" s="231">
        <v>5.5</v>
      </c>
      <c r="H73" s="231"/>
      <c r="I73" s="231">
        <v>22</v>
      </c>
      <c r="J73" s="231">
        <v>9</v>
      </c>
      <c r="K73" s="231"/>
      <c r="L73" s="231"/>
      <c r="M73" s="231"/>
      <c r="N73" s="231">
        <v>34.5</v>
      </c>
      <c r="O73" s="231"/>
      <c r="P73" s="231"/>
      <c r="Q73" s="231"/>
      <c r="R73" s="231"/>
      <c r="S73" s="231">
        <v>68.7</v>
      </c>
      <c r="T73" s="231"/>
      <c r="U73" s="232">
        <v>143.3</v>
      </c>
      <c r="W73" s="34"/>
      <c r="X73" s="34"/>
    </row>
    <row r="74" spans="1:24" ht="12.75">
      <c r="A74" s="142">
        <v>11</v>
      </c>
      <c r="B74" s="95" t="s">
        <v>122</v>
      </c>
      <c r="C74" s="91" t="s">
        <v>123</v>
      </c>
      <c r="D74" s="94">
        <v>200</v>
      </c>
      <c r="E74" s="53" t="s">
        <v>45</v>
      </c>
      <c r="F74" s="85">
        <f>SUM(G74:U74)</f>
        <v>215</v>
      </c>
      <c r="G74" s="93"/>
      <c r="H74" s="93"/>
      <c r="I74" s="93">
        <v>2</v>
      </c>
      <c r="J74" s="93">
        <v>3</v>
      </c>
      <c r="K74" s="93"/>
      <c r="L74" s="93"/>
      <c r="M74" s="93"/>
      <c r="N74" s="93"/>
      <c r="O74" s="93"/>
      <c r="P74" s="93"/>
      <c r="Q74" s="93"/>
      <c r="R74" s="93"/>
      <c r="S74" s="93">
        <v>210</v>
      </c>
      <c r="T74" s="93"/>
      <c r="U74" s="145"/>
      <c r="W74" s="34"/>
      <c r="X74" s="34"/>
    </row>
    <row r="75" spans="1:24" ht="12.75">
      <c r="A75" s="144">
        <v>12</v>
      </c>
      <c r="B75" s="95" t="s">
        <v>124</v>
      </c>
      <c r="C75" s="91" t="s">
        <v>125</v>
      </c>
      <c r="D75" s="94">
        <v>230</v>
      </c>
      <c r="E75" s="53" t="s">
        <v>126</v>
      </c>
      <c r="F75" s="85">
        <f>SUM(G75:U75)</f>
        <v>399</v>
      </c>
      <c r="G75" s="93">
        <v>2</v>
      </c>
      <c r="H75" s="93"/>
      <c r="I75" s="93">
        <v>31</v>
      </c>
      <c r="J75" s="93"/>
      <c r="K75" s="93"/>
      <c r="L75" s="93"/>
      <c r="M75" s="93"/>
      <c r="N75" s="93">
        <v>42</v>
      </c>
      <c r="O75" s="93"/>
      <c r="P75" s="93"/>
      <c r="Q75" s="93"/>
      <c r="R75" s="93">
        <v>18</v>
      </c>
      <c r="S75" s="93">
        <v>270</v>
      </c>
      <c r="T75" s="93">
        <v>14</v>
      </c>
      <c r="U75" s="145">
        <v>22</v>
      </c>
      <c r="W75" s="34"/>
      <c r="X75" s="34"/>
    </row>
    <row r="76" spans="1:24" ht="12.75">
      <c r="A76" s="162">
        <v>13</v>
      </c>
      <c r="B76" s="95" t="s">
        <v>127</v>
      </c>
      <c r="C76" s="227" t="s">
        <v>128</v>
      </c>
      <c r="D76" s="228">
        <v>350</v>
      </c>
      <c r="E76" s="229" t="s">
        <v>37</v>
      </c>
      <c r="F76" s="230">
        <f t="shared" si="4"/>
        <v>90</v>
      </c>
      <c r="G76" s="231">
        <v>5.7</v>
      </c>
      <c r="H76" s="231">
        <v>1</v>
      </c>
      <c r="I76" s="231">
        <v>4</v>
      </c>
      <c r="J76" s="231">
        <v>14.3</v>
      </c>
      <c r="K76" s="231">
        <v>1</v>
      </c>
      <c r="L76" s="231">
        <v>1</v>
      </c>
      <c r="M76" s="231"/>
      <c r="N76" s="231">
        <v>30.7</v>
      </c>
      <c r="O76" s="231"/>
      <c r="P76" s="231"/>
      <c r="Q76" s="231">
        <v>5</v>
      </c>
      <c r="R76" s="231"/>
      <c r="S76" s="231"/>
      <c r="T76" s="231">
        <v>1.1</v>
      </c>
      <c r="U76" s="232">
        <v>26.2</v>
      </c>
      <c r="W76" s="34"/>
      <c r="X76" s="34"/>
    </row>
    <row r="77" spans="1:24" ht="12.75">
      <c r="A77" s="142">
        <v>14</v>
      </c>
      <c r="B77" s="95" t="s">
        <v>129</v>
      </c>
      <c r="C77" s="96" t="s">
        <v>130</v>
      </c>
      <c r="D77" s="94">
        <v>150</v>
      </c>
      <c r="E77" s="53" t="s">
        <v>8</v>
      </c>
      <c r="F77" s="85">
        <f t="shared" si="4"/>
        <v>260</v>
      </c>
      <c r="G77" s="93">
        <v>15</v>
      </c>
      <c r="H77" s="93"/>
      <c r="I77" s="93">
        <v>5</v>
      </c>
      <c r="J77" s="93">
        <v>6</v>
      </c>
      <c r="K77" s="93">
        <v>12</v>
      </c>
      <c r="L77" s="93"/>
      <c r="M77" s="93"/>
      <c r="N77" s="93">
        <v>50</v>
      </c>
      <c r="O77" s="93">
        <v>4</v>
      </c>
      <c r="P77" s="93">
        <v>20</v>
      </c>
      <c r="Q77" s="93">
        <v>20</v>
      </c>
      <c r="R77" s="93">
        <v>20</v>
      </c>
      <c r="S77" s="93"/>
      <c r="T77" s="93">
        <v>3</v>
      </c>
      <c r="U77" s="145">
        <v>105</v>
      </c>
      <c r="W77" s="34"/>
      <c r="X77" s="34"/>
    </row>
    <row r="78" spans="1:24" ht="12.75">
      <c r="A78" s="144">
        <v>15</v>
      </c>
      <c r="B78" s="117" t="s">
        <v>131</v>
      </c>
      <c r="C78" s="96" t="s">
        <v>132</v>
      </c>
      <c r="D78" s="94">
        <v>300</v>
      </c>
      <c r="E78" s="53" t="s">
        <v>45</v>
      </c>
      <c r="F78" s="85">
        <f t="shared" si="4"/>
        <v>257</v>
      </c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>
        <v>39</v>
      </c>
      <c r="S78" s="93">
        <v>190</v>
      </c>
      <c r="T78" s="93">
        <v>6</v>
      </c>
      <c r="U78" s="145">
        <v>22</v>
      </c>
      <c r="W78" s="34"/>
      <c r="X78" s="34"/>
    </row>
    <row r="79" spans="1:21" ht="12.75">
      <c r="A79" s="162">
        <v>16</v>
      </c>
      <c r="B79" s="124"/>
      <c r="C79" s="167" t="s">
        <v>133</v>
      </c>
      <c r="D79" s="168">
        <v>250</v>
      </c>
      <c r="E79" s="169" t="s">
        <v>45</v>
      </c>
      <c r="F79" s="170">
        <f t="shared" si="4"/>
        <v>137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>
        <v>100</v>
      </c>
      <c r="T79" s="171"/>
      <c r="U79" s="172">
        <v>37</v>
      </c>
    </row>
    <row r="80" spans="1:21" ht="12.75">
      <c r="A80" s="326" t="s">
        <v>134</v>
      </c>
      <c r="B80" s="327"/>
      <c r="C80" s="327"/>
      <c r="D80" s="327"/>
      <c r="E80" s="327"/>
      <c r="F80" s="173">
        <f>SUM(F64:F79)</f>
        <v>2440</v>
      </c>
      <c r="G80" s="173">
        <f>SUM(G64:G79)</f>
        <v>52.4</v>
      </c>
      <c r="H80" s="173">
        <f aca="true" t="shared" si="5" ref="H80:U80">SUM(H64:H79)</f>
        <v>21</v>
      </c>
      <c r="I80" s="173">
        <f t="shared" si="5"/>
        <v>115</v>
      </c>
      <c r="J80" s="173">
        <f t="shared" si="5"/>
        <v>34.3</v>
      </c>
      <c r="K80" s="173">
        <f t="shared" si="5"/>
        <v>13</v>
      </c>
      <c r="L80" s="173">
        <f t="shared" si="5"/>
        <v>1</v>
      </c>
      <c r="M80" s="173">
        <f t="shared" si="5"/>
        <v>23</v>
      </c>
      <c r="N80" s="173">
        <f t="shared" si="5"/>
        <v>327</v>
      </c>
      <c r="O80" s="173">
        <f t="shared" si="5"/>
        <v>5</v>
      </c>
      <c r="P80" s="173">
        <f t="shared" si="5"/>
        <v>32</v>
      </c>
      <c r="Q80" s="173">
        <f t="shared" si="5"/>
        <v>30</v>
      </c>
      <c r="R80" s="173">
        <f t="shared" si="5"/>
        <v>122</v>
      </c>
      <c r="S80" s="173">
        <f t="shared" si="5"/>
        <v>954.2</v>
      </c>
      <c r="T80" s="173">
        <f t="shared" si="5"/>
        <v>70.1</v>
      </c>
      <c r="U80" s="174">
        <f t="shared" si="5"/>
        <v>640</v>
      </c>
    </row>
    <row r="81" spans="1:21" ht="12.75">
      <c r="A81" s="328" t="s">
        <v>332</v>
      </c>
      <c r="B81" s="329"/>
      <c r="C81" s="329"/>
      <c r="D81" s="329"/>
      <c r="E81" s="329"/>
      <c r="F81" s="175">
        <f>SUM(G81:U81)</f>
        <v>100</v>
      </c>
      <c r="G81" s="176">
        <f>G80/F80%</f>
        <v>2.1475409836065573</v>
      </c>
      <c r="H81" s="176">
        <f>H80/F80*100</f>
        <v>0.8606557377049181</v>
      </c>
      <c r="I81" s="176">
        <f>I80/F80*100</f>
        <v>4.713114754098361</v>
      </c>
      <c r="J81" s="176">
        <f>J80/F80*100</f>
        <v>1.4057377049180326</v>
      </c>
      <c r="K81" s="176">
        <f>K80/F80*100</f>
        <v>0.5327868852459016</v>
      </c>
      <c r="L81" s="176">
        <f>L80/F80*100</f>
        <v>0.040983606557377046</v>
      </c>
      <c r="M81" s="176">
        <f>M80/F80*100</f>
        <v>0.9426229508196722</v>
      </c>
      <c r="N81" s="176">
        <f>N80/F80*100</f>
        <v>13.401639344262295</v>
      </c>
      <c r="O81" s="176">
        <f>O80/F80*100</f>
        <v>0.20491803278688525</v>
      </c>
      <c r="P81" s="176">
        <f>P80/F80*100</f>
        <v>1.3114754098360655</v>
      </c>
      <c r="Q81" s="176">
        <f>Q80/F80*100</f>
        <v>1.2295081967213115</v>
      </c>
      <c r="R81" s="176">
        <f>R80/F80*100</f>
        <v>5</v>
      </c>
      <c r="S81" s="176">
        <f>S80/F80*100</f>
        <v>39.106557377049185</v>
      </c>
      <c r="T81" s="176">
        <f>T80/F80*100</f>
        <v>2.872950819672131</v>
      </c>
      <c r="U81" s="177">
        <f>U80/F80*100</f>
        <v>26.229508196721312</v>
      </c>
    </row>
    <row r="82" spans="1:21" ht="12.75">
      <c r="A82" s="147">
        <v>1</v>
      </c>
      <c r="B82" s="97" t="s">
        <v>135</v>
      </c>
      <c r="C82" s="97" t="s">
        <v>136</v>
      </c>
      <c r="D82" s="98">
        <v>100</v>
      </c>
      <c r="E82" s="98" t="s">
        <v>137</v>
      </c>
      <c r="F82" s="179">
        <f>SUM(G82:U82)</f>
        <v>186.16</v>
      </c>
      <c r="G82" s="100">
        <v>20</v>
      </c>
      <c r="H82" s="100"/>
      <c r="I82" s="100">
        <v>3</v>
      </c>
      <c r="J82" s="100"/>
      <c r="K82" s="100"/>
      <c r="L82" s="100"/>
      <c r="M82" s="100"/>
      <c r="N82" s="100">
        <v>20</v>
      </c>
      <c r="O82" s="100"/>
      <c r="P82" s="100"/>
      <c r="Q82" s="100"/>
      <c r="R82" s="100"/>
      <c r="S82" s="100">
        <v>80</v>
      </c>
      <c r="T82" s="100">
        <v>5</v>
      </c>
      <c r="U82" s="100">
        <v>58.16</v>
      </c>
    </row>
    <row r="83" spans="1:21" ht="12.75" customHeight="1">
      <c r="A83" s="148">
        <v>2</v>
      </c>
      <c r="B83" s="45" t="s">
        <v>138</v>
      </c>
      <c r="C83" s="45" t="s">
        <v>139</v>
      </c>
      <c r="D83" s="47">
        <v>6</v>
      </c>
      <c r="E83" s="47" t="s">
        <v>140</v>
      </c>
      <c r="F83" s="99">
        <f aca="true" t="shared" si="6" ref="F83:F111">SUM(G83:U83)</f>
        <v>41.702</v>
      </c>
      <c r="G83" s="44">
        <v>2</v>
      </c>
      <c r="H83" s="44"/>
      <c r="I83" s="44">
        <v>9.9</v>
      </c>
      <c r="J83" s="44"/>
      <c r="K83" s="44"/>
      <c r="L83" s="44"/>
      <c r="M83" s="44">
        <v>0.1</v>
      </c>
      <c r="N83" s="44">
        <v>16</v>
      </c>
      <c r="O83" s="44">
        <v>1</v>
      </c>
      <c r="P83" s="44"/>
      <c r="Q83" s="44"/>
      <c r="R83" s="44"/>
      <c r="S83" s="44"/>
      <c r="T83" s="44">
        <v>5</v>
      </c>
      <c r="U83" s="44">
        <v>7.702</v>
      </c>
    </row>
    <row r="84" spans="1:21" ht="12.75">
      <c r="A84" s="147">
        <v>3</v>
      </c>
      <c r="B84" s="339" t="s">
        <v>141</v>
      </c>
      <c r="C84" s="45" t="s">
        <v>141</v>
      </c>
      <c r="D84" s="47">
        <v>150</v>
      </c>
      <c r="E84" s="47" t="s">
        <v>142</v>
      </c>
      <c r="F84" s="99">
        <f t="shared" si="6"/>
        <v>58.781</v>
      </c>
      <c r="G84" s="44"/>
      <c r="H84" s="44"/>
      <c r="I84" s="44">
        <v>2.6</v>
      </c>
      <c r="J84" s="44"/>
      <c r="K84" s="44"/>
      <c r="L84" s="44"/>
      <c r="M84" s="44"/>
      <c r="N84" s="44">
        <v>35.68</v>
      </c>
      <c r="O84" s="44"/>
      <c r="P84" s="44"/>
      <c r="Q84" s="44">
        <v>9</v>
      </c>
      <c r="R84" s="44"/>
      <c r="S84" s="44"/>
      <c r="T84" s="44"/>
      <c r="U84" s="44">
        <v>11.501</v>
      </c>
    </row>
    <row r="85" spans="1:21" ht="12.75">
      <c r="A85" s="148">
        <v>4</v>
      </c>
      <c r="B85" s="340"/>
      <c r="C85" s="45" t="s">
        <v>143</v>
      </c>
      <c r="D85" s="47">
        <v>250</v>
      </c>
      <c r="E85" s="47" t="s">
        <v>142</v>
      </c>
      <c r="F85" s="99">
        <f t="shared" si="6"/>
        <v>37.077</v>
      </c>
      <c r="G85" s="44"/>
      <c r="H85" s="44"/>
      <c r="I85" s="44">
        <v>9.1</v>
      </c>
      <c r="J85" s="44"/>
      <c r="K85" s="44"/>
      <c r="L85" s="44"/>
      <c r="M85" s="44"/>
      <c r="N85" s="44">
        <v>9.477</v>
      </c>
      <c r="O85" s="44"/>
      <c r="P85" s="44"/>
      <c r="Q85" s="44"/>
      <c r="R85" s="44"/>
      <c r="S85" s="44"/>
      <c r="T85" s="44">
        <v>0.5</v>
      </c>
      <c r="U85" s="44">
        <v>18</v>
      </c>
    </row>
    <row r="86" spans="1:21" ht="24">
      <c r="A86" s="147">
        <v>5</v>
      </c>
      <c r="B86" s="45" t="s">
        <v>144</v>
      </c>
      <c r="C86" s="45" t="s">
        <v>145</v>
      </c>
      <c r="D86" s="47">
        <v>100</v>
      </c>
      <c r="E86" s="47" t="s">
        <v>146</v>
      </c>
      <c r="F86" s="103">
        <f t="shared" si="6"/>
        <v>89.844</v>
      </c>
      <c r="G86" s="44">
        <v>2</v>
      </c>
      <c r="H86" s="44"/>
      <c r="I86" s="44"/>
      <c r="J86" s="44"/>
      <c r="K86" s="44"/>
      <c r="L86" s="44"/>
      <c r="M86" s="44"/>
      <c r="N86" s="44">
        <v>2</v>
      </c>
      <c r="O86" s="44"/>
      <c r="P86" s="44"/>
      <c r="Q86" s="44"/>
      <c r="R86" s="44"/>
      <c r="S86" s="44">
        <v>40</v>
      </c>
      <c r="T86" s="44">
        <v>3</v>
      </c>
      <c r="U86" s="44">
        <v>42.844</v>
      </c>
    </row>
    <row r="87" spans="1:21" ht="24">
      <c r="A87" s="147">
        <v>6</v>
      </c>
      <c r="B87" s="45" t="s">
        <v>147</v>
      </c>
      <c r="C87" s="45" t="s">
        <v>148</v>
      </c>
      <c r="D87" s="47">
        <v>100</v>
      </c>
      <c r="E87" s="47" t="s">
        <v>149</v>
      </c>
      <c r="F87" s="99">
        <f t="shared" si="6"/>
        <v>57.1</v>
      </c>
      <c r="G87" s="44">
        <v>1.3</v>
      </c>
      <c r="H87" s="44"/>
      <c r="I87" s="44">
        <v>3.75</v>
      </c>
      <c r="J87" s="44">
        <v>1.35</v>
      </c>
      <c r="K87" s="44"/>
      <c r="L87" s="44"/>
      <c r="M87" s="44"/>
      <c r="N87" s="44"/>
      <c r="O87" s="44"/>
      <c r="P87" s="44"/>
      <c r="Q87" s="44"/>
      <c r="R87" s="44"/>
      <c r="S87" s="44">
        <v>26.7</v>
      </c>
      <c r="T87" s="44">
        <v>2</v>
      </c>
      <c r="U87" s="44">
        <v>22</v>
      </c>
    </row>
    <row r="88" spans="1:21" ht="24">
      <c r="A88" s="148">
        <v>7</v>
      </c>
      <c r="B88" s="45" t="s">
        <v>150</v>
      </c>
      <c r="C88" s="45" t="s">
        <v>151</v>
      </c>
      <c r="D88" s="47">
        <v>62</v>
      </c>
      <c r="E88" s="47" t="s">
        <v>146</v>
      </c>
      <c r="F88" s="99">
        <f t="shared" si="6"/>
        <v>37.825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201">
        <v>37.825</v>
      </c>
      <c r="T88" s="44"/>
      <c r="U88" s="44"/>
    </row>
    <row r="89" spans="1:21" ht="12.75" customHeight="1">
      <c r="A89" s="147">
        <v>8</v>
      </c>
      <c r="B89" s="122" t="s">
        <v>152</v>
      </c>
      <c r="C89" s="45" t="s">
        <v>153</v>
      </c>
      <c r="D89" s="47">
        <v>10</v>
      </c>
      <c r="E89" s="47" t="s">
        <v>154</v>
      </c>
      <c r="F89" s="99">
        <f t="shared" si="6"/>
        <v>134.86599999999999</v>
      </c>
      <c r="G89" s="44"/>
      <c r="H89" s="44"/>
      <c r="I89" s="44">
        <v>28</v>
      </c>
      <c r="J89" s="44"/>
      <c r="K89" s="44"/>
      <c r="L89" s="44">
        <v>0.5</v>
      </c>
      <c r="M89" s="44"/>
      <c r="N89" s="44">
        <v>7</v>
      </c>
      <c r="O89" s="44">
        <v>0.5</v>
      </c>
      <c r="P89" s="44"/>
      <c r="Q89" s="44"/>
      <c r="R89" s="44">
        <v>15</v>
      </c>
      <c r="S89" s="44">
        <v>50</v>
      </c>
      <c r="T89" s="44">
        <v>1</v>
      </c>
      <c r="U89" s="44">
        <v>32.866</v>
      </c>
    </row>
    <row r="90" spans="1:21" ht="12.75">
      <c r="A90" s="148">
        <v>9</v>
      </c>
      <c r="B90" s="123"/>
      <c r="C90" s="209" t="s">
        <v>155</v>
      </c>
      <c r="D90" s="211">
        <v>20</v>
      </c>
      <c r="E90" s="211" t="s">
        <v>156</v>
      </c>
      <c r="F90" s="205">
        <f t="shared" si="6"/>
        <v>263.813</v>
      </c>
      <c r="G90" s="212">
        <v>1</v>
      </c>
      <c r="H90" s="212"/>
      <c r="I90" s="212">
        <v>45.7</v>
      </c>
      <c r="J90" s="212"/>
      <c r="K90" s="212"/>
      <c r="L90" s="212">
        <v>0.4</v>
      </c>
      <c r="M90" s="212"/>
      <c r="N90" s="212">
        <v>5.8</v>
      </c>
      <c r="O90" s="212">
        <v>0.1</v>
      </c>
      <c r="P90" s="212">
        <v>103</v>
      </c>
      <c r="Q90" s="212"/>
      <c r="R90" s="212">
        <v>3</v>
      </c>
      <c r="S90" s="212">
        <v>51</v>
      </c>
      <c r="T90" s="212">
        <v>1</v>
      </c>
      <c r="U90" s="212">
        <v>52.813</v>
      </c>
    </row>
    <row r="91" spans="1:21" ht="23.25" customHeight="1">
      <c r="A91" s="147">
        <v>10</v>
      </c>
      <c r="B91" s="45" t="s">
        <v>157</v>
      </c>
      <c r="C91" s="45" t="s">
        <v>158</v>
      </c>
      <c r="D91" s="47">
        <v>200</v>
      </c>
      <c r="E91" s="47" t="s">
        <v>140</v>
      </c>
      <c r="F91" s="99">
        <f t="shared" si="6"/>
        <v>28.584000000000003</v>
      </c>
      <c r="G91" s="44"/>
      <c r="H91" s="44"/>
      <c r="I91" s="44"/>
      <c r="J91" s="44">
        <v>6</v>
      </c>
      <c r="K91" s="44"/>
      <c r="L91" s="44"/>
      <c r="M91" s="44"/>
      <c r="N91" s="44">
        <v>22.484</v>
      </c>
      <c r="O91" s="44"/>
      <c r="P91" s="44"/>
      <c r="Q91" s="44"/>
      <c r="R91" s="44"/>
      <c r="S91" s="44"/>
      <c r="T91" s="44">
        <v>0.1</v>
      </c>
      <c r="U91" s="44"/>
    </row>
    <row r="92" spans="1:21" ht="12.75">
      <c r="A92" s="147">
        <v>11</v>
      </c>
      <c r="B92" s="122" t="s">
        <v>159</v>
      </c>
      <c r="C92" s="45" t="s">
        <v>160</v>
      </c>
      <c r="D92" s="47">
        <v>100</v>
      </c>
      <c r="E92" s="47" t="s">
        <v>112</v>
      </c>
      <c r="F92" s="99">
        <f t="shared" si="6"/>
        <v>86.06500000000001</v>
      </c>
      <c r="G92" s="44"/>
      <c r="H92" s="44"/>
      <c r="I92" s="44"/>
      <c r="J92" s="44"/>
      <c r="K92" s="44">
        <v>16.3</v>
      </c>
      <c r="L92" s="44"/>
      <c r="M92" s="44"/>
      <c r="N92" s="44">
        <v>29.3</v>
      </c>
      <c r="O92" s="44"/>
      <c r="P92" s="44"/>
      <c r="Q92" s="44"/>
      <c r="R92" s="44">
        <v>2.5</v>
      </c>
      <c r="S92" s="44">
        <v>33.7</v>
      </c>
      <c r="T92" s="44">
        <v>1.95</v>
      </c>
      <c r="U92" s="44">
        <v>2.315</v>
      </c>
    </row>
    <row r="93" spans="1:21" ht="24">
      <c r="A93" s="148">
        <v>12</v>
      </c>
      <c r="B93" s="122" t="s">
        <v>161</v>
      </c>
      <c r="C93" s="45" t="s">
        <v>162</v>
      </c>
      <c r="D93" s="47">
        <v>120</v>
      </c>
      <c r="E93" s="47" t="s">
        <v>163</v>
      </c>
      <c r="F93" s="200">
        <f t="shared" si="6"/>
        <v>120.02000000000001</v>
      </c>
      <c r="G93" s="44">
        <v>5.5</v>
      </c>
      <c r="H93" s="44"/>
      <c r="I93" s="44"/>
      <c r="J93" s="44"/>
      <c r="K93" s="44">
        <v>8</v>
      </c>
      <c r="L93" s="44"/>
      <c r="M93" s="44">
        <v>18</v>
      </c>
      <c r="N93" s="44">
        <v>35.2</v>
      </c>
      <c r="O93" s="44"/>
      <c r="P93" s="44">
        <v>31</v>
      </c>
      <c r="Q93" s="44"/>
      <c r="R93" s="44"/>
      <c r="S93" s="44"/>
      <c r="T93" s="44">
        <v>6</v>
      </c>
      <c r="U93" s="44">
        <v>16.32</v>
      </c>
    </row>
    <row r="94" spans="1:21" ht="12.75" customHeight="1">
      <c r="A94" s="147">
        <v>13</v>
      </c>
      <c r="B94" s="122" t="s">
        <v>164</v>
      </c>
      <c r="C94" s="45" t="s">
        <v>165</v>
      </c>
      <c r="D94" s="71">
        <v>450</v>
      </c>
      <c r="E94" s="47" t="s">
        <v>166</v>
      </c>
      <c r="F94" s="99">
        <f t="shared" si="6"/>
        <v>61.137</v>
      </c>
      <c r="G94" s="44">
        <v>1.9</v>
      </c>
      <c r="H94" s="44"/>
      <c r="I94" s="44">
        <v>14.242</v>
      </c>
      <c r="J94" s="44"/>
      <c r="K94" s="44"/>
      <c r="L94" s="44"/>
      <c r="M94" s="44"/>
      <c r="N94" s="44">
        <v>11.349</v>
      </c>
      <c r="O94" s="44"/>
      <c r="P94" s="44"/>
      <c r="Q94" s="44"/>
      <c r="R94" s="44">
        <v>4</v>
      </c>
      <c r="S94" s="44">
        <v>23.9</v>
      </c>
      <c r="T94" s="44">
        <v>0.275</v>
      </c>
      <c r="U94" s="44">
        <v>5.471</v>
      </c>
    </row>
    <row r="95" spans="1:21" ht="12.75" customHeight="1">
      <c r="A95" s="148">
        <v>14</v>
      </c>
      <c r="B95" s="123"/>
      <c r="C95" s="45" t="s">
        <v>167</v>
      </c>
      <c r="D95" s="71">
        <v>250</v>
      </c>
      <c r="E95" s="47" t="s">
        <v>166</v>
      </c>
      <c r="F95" s="99">
        <f t="shared" si="6"/>
        <v>83.001</v>
      </c>
      <c r="G95" s="44">
        <v>1.887</v>
      </c>
      <c r="H95" s="44"/>
      <c r="I95" s="44">
        <v>15.746</v>
      </c>
      <c r="J95" s="44"/>
      <c r="K95" s="44"/>
      <c r="L95" s="44"/>
      <c r="M95" s="44">
        <v>1.259</v>
      </c>
      <c r="N95" s="44">
        <v>15.348</v>
      </c>
      <c r="O95" s="44"/>
      <c r="P95" s="44"/>
      <c r="Q95" s="44"/>
      <c r="R95" s="44"/>
      <c r="S95" s="44">
        <v>40.484</v>
      </c>
      <c r="T95" s="44">
        <v>0.897</v>
      </c>
      <c r="U95" s="44">
        <v>7.38</v>
      </c>
    </row>
    <row r="96" spans="1:21" ht="12.75" customHeight="1">
      <c r="A96" s="148">
        <v>15</v>
      </c>
      <c r="B96" s="244" t="s">
        <v>393</v>
      </c>
      <c r="C96" s="45" t="s">
        <v>394</v>
      </c>
      <c r="D96" s="71">
        <v>550</v>
      </c>
      <c r="E96" s="47" t="s">
        <v>353</v>
      </c>
      <c r="F96" s="99">
        <f t="shared" si="6"/>
        <v>65.4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>
        <v>0.283</v>
      </c>
      <c r="U96" s="44">
        <v>65.117</v>
      </c>
    </row>
    <row r="97" spans="1:21" ht="12.75" customHeight="1">
      <c r="A97" s="147">
        <v>16</v>
      </c>
      <c r="B97" s="45" t="s">
        <v>168</v>
      </c>
      <c r="C97" s="45" t="s">
        <v>169</v>
      </c>
      <c r="D97" s="71">
        <v>350</v>
      </c>
      <c r="E97" s="47" t="s">
        <v>149</v>
      </c>
      <c r="F97" s="99">
        <f>SUM(G97:U97)</f>
        <v>29.671</v>
      </c>
      <c r="G97" s="44">
        <v>0.296</v>
      </c>
      <c r="H97" s="44"/>
      <c r="I97" s="44"/>
      <c r="J97" s="44"/>
      <c r="K97" s="44"/>
      <c r="L97" s="44"/>
      <c r="M97" s="44"/>
      <c r="N97" s="44">
        <v>25.704</v>
      </c>
      <c r="O97" s="44"/>
      <c r="P97" s="44"/>
      <c r="Q97" s="44"/>
      <c r="R97" s="44"/>
      <c r="S97" s="44"/>
      <c r="T97" s="44">
        <v>1</v>
      </c>
      <c r="U97" s="44">
        <v>2.671</v>
      </c>
    </row>
    <row r="98" spans="1:22" ht="12.75" customHeight="1">
      <c r="A98" s="148">
        <v>17</v>
      </c>
      <c r="B98" s="45" t="s">
        <v>170</v>
      </c>
      <c r="C98" s="209" t="s">
        <v>171</v>
      </c>
      <c r="D98" s="210">
        <v>150</v>
      </c>
      <c r="E98" s="211" t="s">
        <v>112</v>
      </c>
      <c r="F98" s="233">
        <f t="shared" si="6"/>
        <v>264.207</v>
      </c>
      <c r="G98" s="212"/>
      <c r="H98" s="212"/>
      <c r="I98" s="212">
        <v>44</v>
      </c>
      <c r="J98" s="212"/>
      <c r="K98" s="212"/>
      <c r="L98" s="212"/>
      <c r="M98" s="212"/>
      <c r="N98" s="212">
        <v>24.8</v>
      </c>
      <c r="O98" s="212"/>
      <c r="P98" s="212"/>
      <c r="Q98" s="212">
        <v>2</v>
      </c>
      <c r="R98" s="212"/>
      <c r="S98" s="212">
        <v>97.4</v>
      </c>
      <c r="T98" s="212">
        <v>0.8</v>
      </c>
      <c r="U98" s="212">
        <v>95.207</v>
      </c>
      <c r="V98" s="31"/>
    </row>
    <row r="99" spans="1:21" ht="12.75" customHeight="1">
      <c r="A99" s="148">
        <v>18</v>
      </c>
      <c r="B99" s="45" t="s">
        <v>172</v>
      </c>
      <c r="C99" s="209" t="s">
        <v>173</v>
      </c>
      <c r="D99" s="210">
        <v>100</v>
      </c>
      <c r="E99" s="211" t="s">
        <v>174</v>
      </c>
      <c r="F99" s="205">
        <f t="shared" si="6"/>
        <v>303</v>
      </c>
      <c r="G99" s="212">
        <v>4.5</v>
      </c>
      <c r="H99" s="212"/>
      <c r="I99" s="212">
        <v>0.6</v>
      </c>
      <c r="J99" s="212"/>
      <c r="K99" s="212">
        <v>11</v>
      </c>
      <c r="L99" s="212"/>
      <c r="M99" s="212">
        <v>12</v>
      </c>
      <c r="N99" s="212">
        <v>29</v>
      </c>
      <c r="O99" s="212"/>
      <c r="P99" s="212">
        <v>13</v>
      </c>
      <c r="Q99" s="212"/>
      <c r="R99" s="212">
        <v>5</v>
      </c>
      <c r="S99" s="212">
        <v>100</v>
      </c>
      <c r="T99" s="212">
        <v>40</v>
      </c>
      <c r="U99" s="212">
        <v>87.9</v>
      </c>
    </row>
    <row r="100" spans="1:21" ht="12.75" customHeight="1">
      <c r="A100" s="147">
        <v>19</v>
      </c>
      <c r="B100" s="48" t="s">
        <v>176</v>
      </c>
      <c r="C100" s="45" t="s">
        <v>177</v>
      </c>
      <c r="D100" s="71">
        <v>300</v>
      </c>
      <c r="E100" s="47" t="s">
        <v>140</v>
      </c>
      <c r="F100" s="38">
        <f t="shared" si="6"/>
        <v>28.25</v>
      </c>
      <c r="G100" s="101">
        <v>3</v>
      </c>
      <c r="H100" s="101"/>
      <c r="I100" s="101">
        <v>1.4</v>
      </c>
      <c r="J100" s="101"/>
      <c r="K100" s="101">
        <v>2.5</v>
      </c>
      <c r="L100" s="101"/>
      <c r="M100" s="101"/>
      <c r="N100" s="101">
        <v>12.85</v>
      </c>
      <c r="O100" s="101"/>
      <c r="P100" s="101"/>
      <c r="Q100" s="101"/>
      <c r="R100" s="101">
        <v>1</v>
      </c>
      <c r="S100" s="101"/>
      <c r="T100" s="101">
        <v>6.2</v>
      </c>
      <c r="U100" s="101">
        <v>1.3</v>
      </c>
    </row>
    <row r="101" spans="1:21" ht="12.75" customHeight="1">
      <c r="A101" s="148">
        <v>20</v>
      </c>
      <c r="B101" s="122"/>
      <c r="C101" s="45" t="s">
        <v>178</v>
      </c>
      <c r="D101" s="71">
        <v>500</v>
      </c>
      <c r="E101" s="47" t="s">
        <v>140</v>
      </c>
      <c r="F101" s="38">
        <f t="shared" si="6"/>
        <v>16.461</v>
      </c>
      <c r="G101" s="101"/>
      <c r="H101" s="101"/>
      <c r="I101" s="101"/>
      <c r="J101" s="101"/>
      <c r="K101" s="101"/>
      <c r="L101" s="101"/>
      <c r="M101" s="101"/>
      <c r="N101" s="101">
        <v>8.1</v>
      </c>
      <c r="O101" s="101"/>
      <c r="P101" s="101"/>
      <c r="Q101" s="101"/>
      <c r="R101" s="101"/>
      <c r="S101" s="101">
        <v>2</v>
      </c>
      <c r="T101" s="101">
        <v>2</v>
      </c>
      <c r="U101" s="101">
        <v>4.361</v>
      </c>
    </row>
    <row r="102" spans="1:21" ht="12.75" customHeight="1">
      <c r="A102" s="148">
        <v>21</v>
      </c>
      <c r="B102" s="102"/>
      <c r="C102" s="45" t="s">
        <v>179</v>
      </c>
      <c r="D102" s="71">
        <v>400</v>
      </c>
      <c r="E102" s="47" t="s">
        <v>140</v>
      </c>
      <c r="F102" s="99">
        <f t="shared" si="6"/>
        <v>8.141</v>
      </c>
      <c r="G102" s="101"/>
      <c r="H102" s="101"/>
      <c r="I102" s="101"/>
      <c r="J102" s="101">
        <v>7.141</v>
      </c>
      <c r="K102" s="101"/>
      <c r="L102" s="101"/>
      <c r="M102" s="101"/>
      <c r="N102" s="101"/>
      <c r="O102" s="101"/>
      <c r="P102" s="101"/>
      <c r="Q102" s="101"/>
      <c r="R102" s="101"/>
      <c r="S102" s="101"/>
      <c r="T102" s="101">
        <v>1</v>
      </c>
      <c r="U102" s="101"/>
    </row>
    <row r="103" spans="1:21" ht="12.75" customHeight="1">
      <c r="A103" s="147">
        <v>22</v>
      </c>
      <c r="B103" s="102"/>
      <c r="C103" s="45" t="s">
        <v>180</v>
      </c>
      <c r="D103" s="71">
        <v>500</v>
      </c>
      <c r="E103" s="47" t="s">
        <v>140</v>
      </c>
      <c r="F103" s="99">
        <f t="shared" si="6"/>
        <v>12.913</v>
      </c>
      <c r="G103" s="101"/>
      <c r="H103" s="101"/>
      <c r="I103" s="101"/>
      <c r="J103" s="101">
        <v>11</v>
      </c>
      <c r="K103" s="101"/>
      <c r="L103" s="101"/>
      <c r="M103" s="101"/>
      <c r="N103" s="101"/>
      <c r="O103" s="101"/>
      <c r="P103" s="101"/>
      <c r="Q103" s="101"/>
      <c r="R103" s="101"/>
      <c r="S103" s="101">
        <v>0.913</v>
      </c>
      <c r="T103" s="101">
        <v>1</v>
      </c>
      <c r="U103" s="101"/>
    </row>
    <row r="104" spans="1:21" ht="12.75" customHeight="1">
      <c r="A104" s="148">
        <v>23</v>
      </c>
      <c r="B104" s="123"/>
      <c r="C104" s="45" t="s">
        <v>181</v>
      </c>
      <c r="D104" s="71">
        <v>400</v>
      </c>
      <c r="E104" s="47" t="s">
        <v>140</v>
      </c>
      <c r="F104" s="99">
        <f t="shared" si="6"/>
        <v>6.73</v>
      </c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>
        <v>5.73</v>
      </c>
      <c r="T104" s="101">
        <v>1</v>
      </c>
      <c r="U104" s="101"/>
    </row>
    <row r="105" spans="1:21" ht="22.5" customHeight="1">
      <c r="A105" s="148">
        <v>24</v>
      </c>
      <c r="B105" s="122" t="s">
        <v>182</v>
      </c>
      <c r="C105" s="45" t="s">
        <v>183</v>
      </c>
      <c r="D105" s="71">
        <v>750</v>
      </c>
      <c r="E105" s="47" t="s">
        <v>184</v>
      </c>
      <c r="F105" s="99">
        <f t="shared" si="6"/>
        <v>8.2</v>
      </c>
      <c r="G105" s="101">
        <v>0.1</v>
      </c>
      <c r="H105" s="101"/>
      <c r="I105" s="101"/>
      <c r="J105" s="101">
        <v>6.2</v>
      </c>
      <c r="K105" s="101"/>
      <c r="L105" s="101"/>
      <c r="M105" s="101"/>
      <c r="N105" s="101"/>
      <c r="O105" s="101"/>
      <c r="P105" s="101"/>
      <c r="Q105" s="101"/>
      <c r="R105" s="101"/>
      <c r="S105" s="101"/>
      <c r="T105" s="101">
        <v>0.7</v>
      </c>
      <c r="U105" s="101">
        <v>1.2</v>
      </c>
    </row>
    <row r="106" spans="1:21" ht="12.75" customHeight="1">
      <c r="A106" s="147">
        <v>25</v>
      </c>
      <c r="B106" s="102"/>
      <c r="C106" s="45" t="s">
        <v>185</v>
      </c>
      <c r="D106" s="71">
        <v>500</v>
      </c>
      <c r="E106" s="47" t="s">
        <v>186</v>
      </c>
      <c r="F106" s="99">
        <f t="shared" si="6"/>
        <v>49.58</v>
      </c>
      <c r="G106" s="44"/>
      <c r="H106" s="44"/>
      <c r="I106" s="44"/>
      <c r="J106" s="44"/>
      <c r="K106" s="44"/>
      <c r="L106" s="44"/>
      <c r="M106" s="44">
        <v>15</v>
      </c>
      <c r="N106" s="44">
        <v>32.58</v>
      </c>
      <c r="O106" s="44"/>
      <c r="P106" s="44"/>
      <c r="Q106" s="44"/>
      <c r="R106" s="44"/>
      <c r="S106" s="44"/>
      <c r="T106" s="44"/>
      <c r="U106" s="44">
        <v>2</v>
      </c>
    </row>
    <row r="107" spans="1:21" ht="12.75">
      <c r="A107" s="148">
        <v>26</v>
      </c>
      <c r="B107" s="123"/>
      <c r="C107" s="45" t="s">
        <v>187</v>
      </c>
      <c r="D107" s="71">
        <v>400</v>
      </c>
      <c r="E107" s="47" t="s">
        <v>188</v>
      </c>
      <c r="F107" s="103">
        <f t="shared" si="6"/>
        <v>54.69799999999999</v>
      </c>
      <c r="G107" s="44">
        <v>1.07</v>
      </c>
      <c r="H107" s="44"/>
      <c r="I107" s="44">
        <v>10.2</v>
      </c>
      <c r="J107" s="44">
        <v>8.5</v>
      </c>
      <c r="K107" s="44"/>
      <c r="L107" s="44">
        <v>0.1</v>
      </c>
      <c r="M107" s="44">
        <v>4</v>
      </c>
      <c r="N107" s="44">
        <v>14.93</v>
      </c>
      <c r="O107" s="44"/>
      <c r="P107" s="44"/>
      <c r="Q107" s="44"/>
      <c r="R107" s="44">
        <v>1</v>
      </c>
      <c r="S107" s="44"/>
      <c r="T107" s="44">
        <v>1.8</v>
      </c>
      <c r="U107" s="44">
        <v>13.098</v>
      </c>
    </row>
    <row r="108" spans="1:21" ht="12.75" customHeight="1">
      <c r="A108" s="148">
        <v>27</v>
      </c>
      <c r="B108" s="122" t="s">
        <v>189</v>
      </c>
      <c r="C108" s="209" t="s">
        <v>190</v>
      </c>
      <c r="D108" s="210">
        <v>300</v>
      </c>
      <c r="E108" s="211" t="s">
        <v>137</v>
      </c>
      <c r="F108" s="233">
        <f t="shared" si="6"/>
        <v>208.164</v>
      </c>
      <c r="G108" s="212">
        <v>29</v>
      </c>
      <c r="H108" s="212"/>
      <c r="I108" s="212">
        <v>111</v>
      </c>
      <c r="J108" s="212"/>
      <c r="K108" s="212"/>
      <c r="L108" s="212">
        <v>2</v>
      </c>
      <c r="M108" s="212">
        <v>3</v>
      </c>
      <c r="N108" s="212">
        <v>18.164</v>
      </c>
      <c r="O108" s="212">
        <v>1</v>
      </c>
      <c r="P108" s="212">
        <v>31</v>
      </c>
      <c r="Q108" s="212"/>
      <c r="R108" s="212">
        <v>2</v>
      </c>
      <c r="S108" s="212"/>
      <c r="T108" s="212">
        <v>5</v>
      </c>
      <c r="U108" s="212">
        <v>6</v>
      </c>
    </row>
    <row r="109" spans="1:21" ht="24">
      <c r="A109" s="147">
        <v>28</v>
      </c>
      <c r="B109" s="122" t="s">
        <v>191</v>
      </c>
      <c r="C109" s="45" t="s">
        <v>192</v>
      </c>
      <c r="D109" s="71">
        <v>220</v>
      </c>
      <c r="E109" s="47" t="s">
        <v>193</v>
      </c>
      <c r="F109" s="99">
        <f t="shared" si="6"/>
        <v>242.281</v>
      </c>
      <c r="G109" s="44">
        <v>4.5</v>
      </c>
      <c r="H109" s="44"/>
      <c r="I109" s="44">
        <v>5.5</v>
      </c>
      <c r="J109" s="44"/>
      <c r="K109" s="44">
        <v>2</v>
      </c>
      <c r="L109" s="44"/>
      <c r="M109" s="44">
        <v>15</v>
      </c>
      <c r="N109" s="44">
        <v>87.7</v>
      </c>
      <c r="O109" s="44"/>
      <c r="P109" s="44">
        <v>67</v>
      </c>
      <c r="Q109" s="44"/>
      <c r="R109" s="44"/>
      <c r="S109" s="44"/>
      <c r="T109" s="44">
        <v>13</v>
      </c>
      <c r="U109" s="44">
        <v>47.581</v>
      </c>
    </row>
    <row r="110" spans="1:21" ht="12.75" customHeight="1">
      <c r="A110" s="148">
        <v>29</v>
      </c>
      <c r="B110" s="123"/>
      <c r="C110" s="45" t="s">
        <v>194</v>
      </c>
      <c r="D110" s="71">
        <v>300</v>
      </c>
      <c r="E110" s="47" t="s">
        <v>149</v>
      </c>
      <c r="F110" s="99">
        <f t="shared" si="6"/>
        <v>25.659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>
        <v>20</v>
      </c>
      <c r="Q110" s="44"/>
      <c r="R110" s="44"/>
      <c r="S110" s="44"/>
      <c r="T110" s="44">
        <v>1</v>
      </c>
      <c r="U110" s="44">
        <v>4.659</v>
      </c>
    </row>
    <row r="111" spans="1:21" ht="12.75" customHeight="1">
      <c r="A111" s="148">
        <v>30</v>
      </c>
      <c r="B111" s="73" t="s">
        <v>195</v>
      </c>
      <c r="C111" s="73" t="s">
        <v>196</v>
      </c>
      <c r="D111" s="74">
        <v>400</v>
      </c>
      <c r="E111" s="75" t="s">
        <v>85</v>
      </c>
      <c r="F111" s="151">
        <f t="shared" si="6"/>
        <v>49.344</v>
      </c>
      <c r="G111" s="104">
        <v>1.3</v>
      </c>
      <c r="H111" s="104"/>
      <c r="I111" s="104">
        <v>1.5</v>
      </c>
      <c r="J111" s="104"/>
      <c r="K111" s="104">
        <v>1.8</v>
      </c>
      <c r="L111" s="104"/>
      <c r="M111" s="104"/>
      <c r="N111" s="104">
        <v>4.4</v>
      </c>
      <c r="O111" s="104"/>
      <c r="P111" s="104"/>
      <c r="Q111" s="104"/>
      <c r="R111" s="104">
        <v>1</v>
      </c>
      <c r="S111" s="104">
        <v>22.3</v>
      </c>
      <c r="T111" s="104">
        <v>3.7</v>
      </c>
      <c r="U111" s="104">
        <v>13.344</v>
      </c>
    </row>
    <row r="112" spans="1:21" ht="12.75" customHeight="1">
      <c r="A112" s="320" t="s">
        <v>197</v>
      </c>
      <c r="B112" s="320"/>
      <c r="C112" s="320"/>
      <c r="D112" s="320"/>
      <c r="E112" s="320"/>
      <c r="F112" s="180">
        <f aca="true" t="shared" si="7" ref="F112:U112">SUM(F82:F111)</f>
        <v>2658.6740000000004</v>
      </c>
      <c r="G112" s="164">
        <f t="shared" si="7"/>
        <v>79.353</v>
      </c>
      <c r="H112" s="164">
        <f t="shared" si="7"/>
        <v>0</v>
      </c>
      <c r="I112" s="164">
        <f t="shared" si="7"/>
        <v>306.238</v>
      </c>
      <c r="J112" s="164">
        <f t="shared" si="7"/>
        <v>40.191</v>
      </c>
      <c r="K112" s="164">
        <f t="shared" si="7"/>
        <v>41.599999999999994</v>
      </c>
      <c r="L112" s="164">
        <f t="shared" si="7"/>
        <v>3</v>
      </c>
      <c r="M112" s="164">
        <f t="shared" si="7"/>
        <v>68.35900000000001</v>
      </c>
      <c r="N112" s="164">
        <f t="shared" si="7"/>
        <v>467.86600000000004</v>
      </c>
      <c r="O112" s="164">
        <f t="shared" si="7"/>
        <v>2.6</v>
      </c>
      <c r="P112" s="164">
        <f t="shared" si="7"/>
        <v>265</v>
      </c>
      <c r="Q112" s="164">
        <f t="shared" si="7"/>
        <v>11</v>
      </c>
      <c r="R112" s="164">
        <f t="shared" si="7"/>
        <v>34.5</v>
      </c>
      <c r="S112" s="164">
        <f t="shared" si="7"/>
        <v>611.9519999999999</v>
      </c>
      <c r="T112" s="164">
        <f t="shared" si="7"/>
        <v>105.20500000000001</v>
      </c>
      <c r="U112" s="164">
        <f t="shared" si="7"/>
        <v>621.81</v>
      </c>
    </row>
    <row r="113" spans="1:21" ht="12.75">
      <c r="A113" s="323" t="s">
        <v>332</v>
      </c>
      <c r="B113" s="323"/>
      <c r="C113" s="323"/>
      <c r="D113" s="323"/>
      <c r="E113" s="323"/>
      <c r="F113" s="181">
        <f>SUM(G113:U113)</f>
        <v>99.99999999999999</v>
      </c>
      <c r="G113" s="182">
        <f>G112/F112*100</f>
        <v>2.98468334214725</v>
      </c>
      <c r="H113" s="182">
        <f>H112/F112*100</f>
        <v>0</v>
      </c>
      <c r="I113" s="182">
        <f>I112/F112*100</f>
        <v>11.518448670276985</v>
      </c>
      <c r="J113" s="182">
        <f>J112/F112*100</f>
        <v>1.5116934231124237</v>
      </c>
      <c r="K113" s="182">
        <f>K112/F112*100</f>
        <v>1.564689766402349</v>
      </c>
      <c r="L113" s="182">
        <f>L112/F112*100</f>
        <v>0.1128382043078617</v>
      </c>
      <c r="M113" s="182">
        <f>M112/F112*100</f>
        <v>2.5711689360937067</v>
      </c>
      <c r="N113" s="182">
        <f>N112/F112*100</f>
        <v>17.597719765567348</v>
      </c>
      <c r="O113" s="182">
        <f>O112/F112*100</f>
        <v>0.09779311040014682</v>
      </c>
      <c r="P113" s="182">
        <f>P112/F112*100</f>
        <v>9.967374713861119</v>
      </c>
      <c r="Q113" s="182">
        <f>Q112/F112*100</f>
        <v>0.4137400824621596</v>
      </c>
      <c r="R113" s="182">
        <f>R112/F112*100</f>
        <v>1.2976393495404097</v>
      </c>
      <c r="S113" s="182">
        <f>S112/F112*100</f>
        <v>23.01718826753486</v>
      </c>
      <c r="T113" s="182">
        <f>T112/F112*100</f>
        <v>3.9570477614028645</v>
      </c>
      <c r="U113" s="182">
        <f>U112/F112*100</f>
        <v>23.387974606890495</v>
      </c>
    </row>
    <row r="114" spans="1:22" s="290" customFormat="1" ht="12.75">
      <c r="A114" s="178">
        <v>1</v>
      </c>
      <c r="B114" s="282" t="s">
        <v>210</v>
      </c>
      <c r="C114" s="283" t="s">
        <v>333</v>
      </c>
      <c r="D114" s="284">
        <v>200</v>
      </c>
      <c r="E114" s="285" t="s">
        <v>334</v>
      </c>
      <c r="F114" s="286">
        <f aca="true" t="shared" si="8" ref="F114:F148">SUM(G114:U114)</f>
        <v>280.73</v>
      </c>
      <c r="G114" s="287">
        <v>0.037</v>
      </c>
      <c r="H114" s="287">
        <v>15.2</v>
      </c>
      <c r="I114" s="287">
        <v>11</v>
      </c>
      <c r="J114" s="287"/>
      <c r="K114" s="287">
        <v>5.5</v>
      </c>
      <c r="L114" s="287"/>
      <c r="M114" s="287">
        <v>41.2</v>
      </c>
      <c r="N114" s="287">
        <v>55</v>
      </c>
      <c r="O114" s="287"/>
      <c r="P114" s="287">
        <v>1.9</v>
      </c>
      <c r="Q114" s="287">
        <v>40</v>
      </c>
      <c r="R114" s="287"/>
      <c r="S114" s="287"/>
      <c r="T114" s="287">
        <v>0.065</v>
      </c>
      <c r="U114" s="288">
        <v>110.828</v>
      </c>
      <c r="V114" s="289"/>
    </row>
    <row r="115" spans="1:22" s="290" customFormat="1" ht="24">
      <c r="A115" s="109">
        <v>2</v>
      </c>
      <c r="B115" s="108"/>
      <c r="C115" s="112" t="s">
        <v>335</v>
      </c>
      <c r="D115" s="112">
        <v>550</v>
      </c>
      <c r="E115" s="109" t="s">
        <v>336</v>
      </c>
      <c r="F115" s="256">
        <f t="shared" si="8"/>
        <v>18.467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>
        <v>10</v>
      </c>
      <c r="R115" s="54"/>
      <c r="S115" s="54"/>
      <c r="T115" s="54"/>
      <c r="U115" s="54">
        <v>8.467</v>
      </c>
      <c r="V115" s="289"/>
    </row>
    <row r="116" spans="1:22" s="290" customFormat="1" ht="24">
      <c r="A116" s="178">
        <v>3</v>
      </c>
      <c r="B116" s="112" t="s">
        <v>337</v>
      </c>
      <c r="C116" s="112" t="s">
        <v>338</v>
      </c>
      <c r="D116" s="112">
        <v>350</v>
      </c>
      <c r="E116" s="109" t="s">
        <v>339</v>
      </c>
      <c r="F116" s="256">
        <f t="shared" si="8"/>
        <v>70.024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>
        <v>70.024</v>
      </c>
      <c r="V116" s="289"/>
    </row>
    <row r="117" spans="1:22" s="290" customFormat="1" ht="24" customHeight="1">
      <c r="A117" s="109">
        <v>4</v>
      </c>
      <c r="B117" s="112" t="s">
        <v>340</v>
      </c>
      <c r="C117" s="112" t="s">
        <v>341</v>
      </c>
      <c r="D117" s="291">
        <v>500</v>
      </c>
      <c r="E117" s="50" t="s">
        <v>342</v>
      </c>
      <c r="F117" s="257">
        <f t="shared" si="8"/>
        <v>9.2</v>
      </c>
      <c r="G117" s="56"/>
      <c r="H117" s="56"/>
      <c r="I117" s="56">
        <v>4</v>
      </c>
      <c r="J117" s="56"/>
      <c r="K117" s="56"/>
      <c r="L117" s="56"/>
      <c r="M117" s="56"/>
      <c r="N117" s="56">
        <v>2.5</v>
      </c>
      <c r="O117" s="54"/>
      <c r="P117" s="54"/>
      <c r="Q117" s="54"/>
      <c r="R117" s="54"/>
      <c r="S117" s="54"/>
      <c r="T117" s="56">
        <v>0.3</v>
      </c>
      <c r="U117" s="56">
        <v>2.4</v>
      </c>
      <c r="V117" s="289"/>
    </row>
    <row r="118" spans="1:22" s="290" customFormat="1" ht="12.75" customHeight="1">
      <c r="A118" s="178">
        <v>5</v>
      </c>
      <c r="B118" s="48" t="s">
        <v>343</v>
      </c>
      <c r="C118" s="48" t="s">
        <v>344</v>
      </c>
      <c r="D118" s="48">
        <v>800</v>
      </c>
      <c r="E118" s="50" t="s">
        <v>345</v>
      </c>
      <c r="F118" s="257">
        <f t="shared" si="8"/>
        <v>60</v>
      </c>
      <c r="G118" s="56">
        <v>2</v>
      </c>
      <c r="H118" s="56"/>
      <c r="I118" s="56">
        <v>15.2</v>
      </c>
      <c r="J118" s="56">
        <v>10.5</v>
      </c>
      <c r="K118" s="56"/>
      <c r="L118" s="56"/>
      <c r="M118" s="56"/>
      <c r="N118" s="56">
        <v>4</v>
      </c>
      <c r="O118" s="56"/>
      <c r="P118" s="56"/>
      <c r="Q118" s="56"/>
      <c r="R118" s="56">
        <v>4</v>
      </c>
      <c r="S118" s="56">
        <v>2</v>
      </c>
      <c r="T118" s="56">
        <v>6.4</v>
      </c>
      <c r="U118" s="56">
        <v>15.9</v>
      </c>
      <c r="V118" s="289"/>
    </row>
    <row r="119" spans="1:22" s="290" customFormat="1" ht="12.75" customHeight="1">
      <c r="A119" s="109">
        <v>6</v>
      </c>
      <c r="B119" s="107" t="s">
        <v>214</v>
      </c>
      <c r="C119" s="112" t="s">
        <v>346</v>
      </c>
      <c r="D119" s="112"/>
      <c r="E119" s="109" t="s">
        <v>347</v>
      </c>
      <c r="F119" s="256">
        <f t="shared" si="8"/>
        <v>41.189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>
        <v>41.189</v>
      </c>
      <c r="V119" s="289"/>
    </row>
    <row r="120" spans="1:22" s="290" customFormat="1" ht="12.75" customHeight="1">
      <c r="A120" s="178">
        <v>7</v>
      </c>
      <c r="B120" s="107" t="s">
        <v>348</v>
      </c>
      <c r="C120" s="112" t="s">
        <v>349</v>
      </c>
      <c r="D120" s="112">
        <v>500</v>
      </c>
      <c r="E120" s="109" t="s">
        <v>137</v>
      </c>
      <c r="F120" s="256">
        <f t="shared" si="8"/>
        <v>29</v>
      </c>
      <c r="G120" s="54">
        <v>1</v>
      </c>
      <c r="H120" s="54"/>
      <c r="I120" s="54">
        <v>12</v>
      </c>
      <c r="J120" s="54"/>
      <c r="K120" s="54"/>
      <c r="L120" s="54"/>
      <c r="M120" s="54"/>
      <c r="N120" s="54">
        <v>10</v>
      </c>
      <c r="O120" s="54"/>
      <c r="P120" s="54"/>
      <c r="Q120" s="54"/>
      <c r="R120" s="54"/>
      <c r="S120" s="54"/>
      <c r="T120" s="54">
        <v>2</v>
      </c>
      <c r="U120" s="54">
        <v>4</v>
      </c>
      <c r="V120" s="289"/>
    </row>
    <row r="121" spans="1:22" s="290" customFormat="1" ht="24" customHeight="1">
      <c r="A121" s="109">
        <v>8</v>
      </c>
      <c r="B121" s="107" t="s">
        <v>215</v>
      </c>
      <c r="C121" s="253" t="s">
        <v>350</v>
      </c>
      <c r="D121" s="292">
        <v>160</v>
      </c>
      <c r="E121" s="238" t="s">
        <v>216</v>
      </c>
      <c r="F121" s="258">
        <f t="shared" si="8"/>
        <v>130.531</v>
      </c>
      <c r="G121" s="234">
        <v>6</v>
      </c>
      <c r="H121" s="234"/>
      <c r="I121" s="234">
        <v>62</v>
      </c>
      <c r="J121" s="234"/>
      <c r="K121" s="234">
        <v>0.2</v>
      </c>
      <c r="L121" s="234"/>
      <c r="M121" s="234"/>
      <c r="N121" s="234">
        <v>9</v>
      </c>
      <c r="O121" s="234">
        <v>0.13</v>
      </c>
      <c r="P121" s="234">
        <v>38.3</v>
      </c>
      <c r="Q121" s="234"/>
      <c r="R121" s="234"/>
      <c r="S121" s="234"/>
      <c r="T121" s="234">
        <v>6.7</v>
      </c>
      <c r="U121" s="234">
        <v>8.201</v>
      </c>
      <c r="V121" s="289"/>
    </row>
    <row r="122" spans="1:22" s="290" customFormat="1" ht="15" customHeight="1">
      <c r="A122" s="178">
        <v>9</v>
      </c>
      <c r="B122" s="108" t="s">
        <v>211</v>
      </c>
      <c r="C122" s="112" t="s">
        <v>351</v>
      </c>
      <c r="D122" s="112">
        <v>150</v>
      </c>
      <c r="E122" s="109" t="s">
        <v>112</v>
      </c>
      <c r="F122" s="256">
        <f t="shared" si="8"/>
        <v>143</v>
      </c>
      <c r="G122" s="54"/>
      <c r="H122" s="54"/>
      <c r="I122" s="54">
        <v>2</v>
      </c>
      <c r="J122" s="54"/>
      <c r="K122" s="54"/>
      <c r="L122" s="54"/>
      <c r="M122" s="54"/>
      <c r="N122" s="54">
        <v>55</v>
      </c>
      <c r="O122" s="54"/>
      <c r="P122" s="54">
        <v>48</v>
      </c>
      <c r="Q122" s="54"/>
      <c r="R122" s="54"/>
      <c r="S122" s="54"/>
      <c r="T122" s="54">
        <v>1</v>
      </c>
      <c r="U122" s="54">
        <v>37</v>
      </c>
      <c r="V122" s="289"/>
    </row>
    <row r="123" spans="1:22" s="290" customFormat="1" ht="24" customHeight="1">
      <c r="A123" s="109">
        <v>10</v>
      </c>
      <c r="B123" s="107" t="s">
        <v>211</v>
      </c>
      <c r="C123" s="112" t="s">
        <v>352</v>
      </c>
      <c r="D123" s="112">
        <v>400</v>
      </c>
      <c r="E123" s="109" t="s">
        <v>353</v>
      </c>
      <c r="F123" s="256">
        <f t="shared" si="8"/>
        <v>27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>
        <v>22</v>
      </c>
      <c r="Q123" s="54"/>
      <c r="R123" s="54"/>
      <c r="S123" s="54"/>
      <c r="T123" s="54"/>
      <c r="U123" s="54">
        <v>5</v>
      </c>
      <c r="V123" s="289"/>
    </row>
    <row r="124" spans="1:22" s="290" customFormat="1" ht="36" customHeight="1">
      <c r="A124" s="178">
        <v>11</v>
      </c>
      <c r="B124" s="107" t="s">
        <v>209</v>
      </c>
      <c r="C124" s="112" t="s">
        <v>354</v>
      </c>
      <c r="D124" s="112">
        <v>350</v>
      </c>
      <c r="E124" s="109" t="s">
        <v>355</v>
      </c>
      <c r="F124" s="256">
        <f t="shared" si="8"/>
        <v>28.794000000000004</v>
      </c>
      <c r="G124" s="54">
        <v>3.771</v>
      </c>
      <c r="H124" s="54"/>
      <c r="I124" s="54">
        <v>5.5</v>
      </c>
      <c r="J124" s="54"/>
      <c r="K124" s="54"/>
      <c r="L124" s="54"/>
      <c r="M124" s="54"/>
      <c r="N124" s="54">
        <v>9.6</v>
      </c>
      <c r="O124" s="54"/>
      <c r="P124" s="54"/>
      <c r="Q124" s="54"/>
      <c r="R124" s="54">
        <v>0.5</v>
      </c>
      <c r="S124" s="54"/>
      <c r="T124" s="54">
        <v>0.192</v>
      </c>
      <c r="U124" s="54">
        <v>9.231</v>
      </c>
      <c r="V124" s="289"/>
    </row>
    <row r="125" spans="1:22" s="290" customFormat="1" ht="24">
      <c r="A125" s="109">
        <v>12</v>
      </c>
      <c r="B125" s="48" t="s">
        <v>356</v>
      </c>
      <c r="C125" s="48" t="s">
        <v>357</v>
      </c>
      <c r="D125" s="291">
        <v>1550</v>
      </c>
      <c r="E125" s="50" t="s">
        <v>342</v>
      </c>
      <c r="F125" s="293">
        <f t="shared" si="8"/>
        <v>22.312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>
        <v>22.312</v>
      </c>
      <c r="R125" s="52"/>
      <c r="S125" s="52"/>
      <c r="T125" s="52"/>
      <c r="U125" s="114"/>
      <c r="V125" s="289"/>
    </row>
    <row r="126" spans="1:22" s="290" customFormat="1" ht="24" customHeight="1">
      <c r="A126" s="178">
        <v>13</v>
      </c>
      <c r="B126" s="112" t="s">
        <v>207</v>
      </c>
      <c r="C126" s="112" t="s">
        <v>358</v>
      </c>
      <c r="D126" s="112">
        <v>800</v>
      </c>
      <c r="E126" s="109" t="s">
        <v>342</v>
      </c>
      <c r="F126" s="256">
        <f t="shared" si="8"/>
        <v>25</v>
      </c>
      <c r="G126" s="54">
        <v>5</v>
      </c>
      <c r="H126" s="54"/>
      <c r="I126" s="54"/>
      <c r="J126" s="54"/>
      <c r="K126" s="54"/>
      <c r="L126" s="54"/>
      <c r="M126" s="54"/>
      <c r="N126" s="54">
        <v>3</v>
      </c>
      <c r="O126" s="54"/>
      <c r="P126" s="54"/>
      <c r="Q126" s="54"/>
      <c r="R126" s="54">
        <v>4</v>
      </c>
      <c r="S126" s="54"/>
      <c r="T126" s="54">
        <v>1</v>
      </c>
      <c r="U126" s="54">
        <v>12</v>
      </c>
      <c r="V126" s="289"/>
    </row>
    <row r="127" spans="1:22" s="290" customFormat="1" ht="24" customHeight="1">
      <c r="A127" s="109">
        <v>14</v>
      </c>
      <c r="B127" s="112" t="s">
        <v>203</v>
      </c>
      <c r="C127" s="112" t="s">
        <v>359</v>
      </c>
      <c r="D127" s="112">
        <v>1300</v>
      </c>
      <c r="E127" s="109" t="s">
        <v>360</v>
      </c>
      <c r="F127" s="256">
        <f t="shared" si="8"/>
        <v>34</v>
      </c>
      <c r="G127" s="54"/>
      <c r="H127" s="54"/>
      <c r="I127" s="54"/>
      <c r="J127" s="54">
        <v>6.1</v>
      </c>
      <c r="K127" s="54"/>
      <c r="L127" s="54"/>
      <c r="M127" s="54"/>
      <c r="N127" s="54">
        <v>4</v>
      </c>
      <c r="O127" s="54"/>
      <c r="P127" s="54"/>
      <c r="Q127" s="54"/>
      <c r="R127" s="54"/>
      <c r="S127" s="54"/>
      <c r="T127" s="54"/>
      <c r="U127" s="54">
        <v>23.9</v>
      </c>
      <c r="V127" s="289"/>
    </row>
    <row r="128" spans="1:22" s="290" customFormat="1" ht="12.75" customHeight="1">
      <c r="A128" s="178">
        <v>15</v>
      </c>
      <c r="B128" s="110" t="s">
        <v>208</v>
      </c>
      <c r="C128" s="253" t="s">
        <v>361</v>
      </c>
      <c r="D128" s="292">
        <v>400</v>
      </c>
      <c r="E128" s="238" t="s">
        <v>362</v>
      </c>
      <c r="F128" s="258">
        <f t="shared" si="8"/>
        <v>141.83800000000002</v>
      </c>
      <c r="G128" s="234">
        <v>0.955</v>
      </c>
      <c r="H128" s="234"/>
      <c r="I128" s="234">
        <v>13</v>
      </c>
      <c r="J128" s="234">
        <v>1.3</v>
      </c>
      <c r="K128" s="234"/>
      <c r="L128" s="234"/>
      <c r="M128" s="234"/>
      <c r="N128" s="234">
        <v>21</v>
      </c>
      <c r="O128" s="234"/>
      <c r="P128" s="234"/>
      <c r="Q128" s="234"/>
      <c r="R128" s="234">
        <v>19</v>
      </c>
      <c r="S128" s="234"/>
      <c r="T128" s="234">
        <v>3.68</v>
      </c>
      <c r="U128" s="234">
        <v>82.903</v>
      </c>
      <c r="V128" s="289"/>
    </row>
    <row r="129" spans="1:22" s="290" customFormat="1" ht="12.75" customHeight="1">
      <c r="A129" s="109">
        <v>16</v>
      </c>
      <c r="B129" s="249"/>
      <c r="C129" s="112" t="s">
        <v>391</v>
      </c>
      <c r="D129" s="112">
        <v>200</v>
      </c>
      <c r="E129" s="109" t="s">
        <v>112</v>
      </c>
      <c r="F129" s="256">
        <f t="shared" si="8"/>
        <v>153.5</v>
      </c>
      <c r="G129" s="54"/>
      <c r="H129" s="54"/>
      <c r="I129" s="54"/>
      <c r="J129" s="54"/>
      <c r="K129" s="54">
        <v>30.1</v>
      </c>
      <c r="L129" s="54"/>
      <c r="M129" s="54">
        <v>3.5</v>
      </c>
      <c r="N129" s="54">
        <v>76.6</v>
      </c>
      <c r="O129" s="54"/>
      <c r="P129" s="54">
        <v>34</v>
      </c>
      <c r="Q129" s="54">
        <v>6.3</v>
      </c>
      <c r="R129" s="54">
        <v>1</v>
      </c>
      <c r="S129" s="54"/>
      <c r="T129" s="54">
        <v>0.2</v>
      </c>
      <c r="U129" s="54">
        <v>1.8</v>
      </c>
      <c r="V129" s="289"/>
    </row>
    <row r="130" spans="1:22" s="290" customFormat="1" ht="24">
      <c r="A130" s="178">
        <v>17</v>
      </c>
      <c r="B130" s="111"/>
      <c r="C130" s="294" t="s">
        <v>392</v>
      </c>
      <c r="D130" s="295">
        <v>200</v>
      </c>
      <c r="E130" s="296" t="s">
        <v>112</v>
      </c>
      <c r="F130" s="259">
        <f>SUM(G130:U130)</f>
        <v>302.40000000000003</v>
      </c>
      <c r="G130" s="252"/>
      <c r="H130" s="252"/>
      <c r="I130" s="252"/>
      <c r="J130" s="252"/>
      <c r="K130" s="252"/>
      <c r="L130" s="252"/>
      <c r="M130" s="252">
        <v>168.4</v>
      </c>
      <c r="N130" s="252">
        <v>32.7</v>
      </c>
      <c r="O130" s="252"/>
      <c r="P130" s="252">
        <v>4.8</v>
      </c>
      <c r="Q130" s="252">
        <v>4.5</v>
      </c>
      <c r="R130" s="252">
        <v>6</v>
      </c>
      <c r="S130" s="252"/>
      <c r="T130" s="252">
        <v>1.2</v>
      </c>
      <c r="U130" s="252">
        <v>84.8</v>
      </c>
      <c r="V130" s="289"/>
    </row>
    <row r="131" spans="1:22" s="290" customFormat="1" ht="24" customHeight="1">
      <c r="A131" s="109">
        <v>18</v>
      </c>
      <c r="B131" s="112" t="s">
        <v>206</v>
      </c>
      <c r="C131" s="112" t="s">
        <v>363</v>
      </c>
      <c r="D131" s="112">
        <v>450</v>
      </c>
      <c r="E131" s="109" t="s">
        <v>342</v>
      </c>
      <c r="F131" s="256">
        <f t="shared" si="8"/>
        <v>72</v>
      </c>
      <c r="G131" s="54">
        <v>1</v>
      </c>
      <c r="H131" s="54"/>
      <c r="I131" s="54"/>
      <c r="J131" s="54">
        <v>1.6</v>
      </c>
      <c r="K131" s="54"/>
      <c r="L131" s="54"/>
      <c r="M131" s="54">
        <v>4</v>
      </c>
      <c r="N131" s="54">
        <v>23</v>
      </c>
      <c r="O131" s="54"/>
      <c r="P131" s="54"/>
      <c r="Q131" s="54"/>
      <c r="R131" s="54"/>
      <c r="S131" s="54"/>
      <c r="T131" s="54">
        <v>1.5</v>
      </c>
      <c r="U131" s="54">
        <v>40.9</v>
      </c>
      <c r="V131" s="289"/>
    </row>
    <row r="132" spans="1:22" s="290" customFormat="1" ht="24" customHeight="1">
      <c r="A132" s="178">
        <v>19</v>
      </c>
      <c r="B132" s="112" t="s">
        <v>202</v>
      </c>
      <c r="C132" s="253" t="s">
        <v>395</v>
      </c>
      <c r="D132" s="292">
        <v>1450</v>
      </c>
      <c r="E132" s="238" t="s">
        <v>342</v>
      </c>
      <c r="F132" s="258">
        <f t="shared" si="8"/>
        <v>115</v>
      </c>
      <c r="G132" s="234">
        <v>2</v>
      </c>
      <c r="H132" s="234">
        <v>5</v>
      </c>
      <c r="I132" s="234"/>
      <c r="J132" s="234">
        <v>17</v>
      </c>
      <c r="K132" s="234"/>
      <c r="L132" s="234"/>
      <c r="M132" s="234"/>
      <c r="N132" s="234">
        <v>28</v>
      </c>
      <c r="O132" s="234"/>
      <c r="P132" s="234"/>
      <c r="Q132" s="234"/>
      <c r="R132" s="234"/>
      <c r="S132" s="234">
        <v>3</v>
      </c>
      <c r="T132" s="234">
        <v>4</v>
      </c>
      <c r="U132" s="234">
        <v>56</v>
      </c>
      <c r="V132" s="289"/>
    </row>
    <row r="133" spans="1:22" s="290" customFormat="1" ht="12.75">
      <c r="A133" s="109">
        <v>20</v>
      </c>
      <c r="B133" s="107" t="s">
        <v>202</v>
      </c>
      <c r="C133" s="112" t="s">
        <v>364</v>
      </c>
      <c r="D133" s="112"/>
      <c r="E133" s="109" t="s">
        <v>365</v>
      </c>
      <c r="F133" s="256">
        <f t="shared" si="8"/>
        <v>8.249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149">
        <v>8.249</v>
      </c>
      <c r="V133" s="289"/>
    </row>
    <row r="134" spans="1:22" s="290" customFormat="1" ht="24" customHeight="1">
      <c r="A134" s="178">
        <v>21</v>
      </c>
      <c r="B134" s="107" t="s">
        <v>204</v>
      </c>
      <c r="C134" s="112" t="s">
        <v>366</v>
      </c>
      <c r="D134" s="112">
        <v>1050</v>
      </c>
      <c r="E134" s="109" t="s">
        <v>342</v>
      </c>
      <c r="F134" s="256">
        <f t="shared" si="8"/>
        <v>40.117</v>
      </c>
      <c r="G134" s="54">
        <v>4</v>
      </c>
      <c r="H134" s="54">
        <v>5</v>
      </c>
      <c r="I134" s="54">
        <v>5.3</v>
      </c>
      <c r="J134" s="54">
        <v>10</v>
      </c>
      <c r="K134" s="54"/>
      <c r="L134" s="54"/>
      <c r="M134" s="54"/>
      <c r="N134" s="54">
        <v>9</v>
      </c>
      <c r="O134" s="54"/>
      <c r="P134" s="54"/>
      <c r="Q134" s="54"/>
      <c r="R134" s="54"/>
      <c r="S134" s="54"/>
      <c r="T134" s="54">
        <v>2</v>
      </c>
      <c r="U134" s="149">
        <v>4.817</v>
      </c>
      <c r="V134" s="289"/>
    </row>
    <row r="135" spans="1:22" s="290" customFormat="1" ht="24">
      <c r="A135" s="109">
        <v>22</v>
      </c>
      <c r="B135" s="107"/>
      <c r="C135" s="112" t="s">
        <v>367</v>
      </c>
      <c r="D135" s="112">
        <v>950</v>
      </c>
      <c r="E135" s="109" t="s">
        <v>342</v>
      </c>
      <c r="F135" s="256">
        <f t="shared" si="8"/>
        <v>22.332</v>
      </c>
      <c r="G135" s="54"/>
      <c r="H135" s="54"/>
      <c r="I135" s="54"/>
      <c r="J135" s="54"/>
      <c r="K135" s="54"/>
      <c r="L135" s="54"/>
      <c r="M135" s="54"/>
      <c r="N135" s="54">
        <v>13</v>
      </c>
      <c r="O135" s="54"/>
      <c r="P135" s="54"/>
      <c r="Q135" s="54"/>
      <c r="R135" s="54"/>
      <c r="S135" s="54"/>
      <c r="T135" s="54">
        <v>2</v>
      </c>
      <c r="U135" s="149">
        <v>7.332</v>
      </c>
      <c r="V135" s="289"/>
    </row>
    <row r="136" spans="1:22" s="290" customFormat="1" ht="24" customHeight="1">
      <c r="A136" s="178">
        <v>23</v>
      </c>
      <c r="B136" s="107" t="s">
        <v>42</v>
      </c>
      <c r="C136" s="112" t="s">
        <v>368</v>
      </c>
      <c r="D136" s="112">
        <v>1200</v>
      </c>
      <c r="E136" s="109" t="s">
        <v>342</v>
      </c>
      <c r="F136" s="256">
        <f t="shared" si="8"/>
        <v>44.2</v>
      </c>
      <c r="G136" s="54"/>
      <c r="H136" s="54">
        <v>0.5</v>
      </c>
      <c r="I136" s="54"/>
      <c r="J136" s="54">
        <v>0.5</v>
      </c>
      <c r="K136" s="54"/>
      <c r="L136" s="54"/>
      <c r="M136" s="54"/>
      <c r="N136" s="54">
        <v>25</v>
      </c>
      <c r="O136" s="54"/>
      <c r="P136" s="54"/>
      <c r="Q136" s="54"/>
      <c r="R136" s="54"/>
      <c r="S136" s="54"/>
      <c r="T136" s="54">
        <v>2.2</v>
      </c>
      <c r="U136" s="149">
        <v>16</v>
      </c>
      <c r="V136" s="289"/>
    </row>
    <row r="137" spans="1:22" s="290" customFormat="1" ht="24" customHeight="1">
      <c r="A137" s="109">
        <v>24</v>
      </c>
      <c r="B137" s="112" t="s">
        <v>398</v>
      </c>
      <c r="C137" s="112" t="s">
        <v>369</v>
      </c>
      <c r="D137" s="112">
        <v>900</v>
      </c>
      <c r="E137" s="109" t="s">
        <v>342</v>
      </c>
      <c r="F137" s="256">
        <f t="shared" si="8"/>
        <v>10.552000000000001</v>
      </c>
      <c r="G137" s="54">
        <v>2</v>
      </c>
      <c r="H137" s="54">
        <v>2.9</v>
      </c>
      <c r="I137" s="54"/>
      <c r="J137" s="54">
        <v>1</v>
      </c>
      <c r="K137" s="54"/>
      <c r="L137" s="54"/>
      <c r="M137" s="54"/>
      <c r="N137" s="54">
        <v>2.2</v>
      </c>
      <c r="O137" s="54"/>
      <c r="P137" s="54"/>
      <c r="Q137" s="54"/>
      <c r="R137" s="54"/>
      <c r="S137" s="54"/>
      <c r="T137" s="54"/>
      <c r="U137" s="54">
        <v>2.452</v>
      </c>
      <c r="V137" s="289"/>
    </row>
    <row r="138" spans="1:22" s="290" customFormat="1" ht="24" customHeight="1">
      <c r="A138" s="178">
        <v>25</v>
      </c>
      <c r="B138" s="108" t="s">
        <v>217</v>
      </c>
      <c r="C138" s="112" t="s">
        <v>370</v>
      </c>
      <c r="D138" s="112">
        <v>1100</v>
      </c>
      <c r="E138" s="109" t="s">
        <v>342</v>
      </c>
      <c r="F138" s="256">
        <f t="shared" si="8"/>
        <v>84.339</v>
      </c>
      <c r="G138" s="54">
        <v>11</v>
      </c>
      <c r="H138" s="54">
        <v>9</v>
      </c>
      <c r="I138" s="54">
        <v>1.5</v>
      </c>
      <c r="J138" s="54">
        <v>19</v>
      </c>
      <c r="K138" s="54"/>
      <c r="L138" s="54">
        <v>1</v>
      </c>
      <c r="M138" s="54"/>
      <c r="N138" s="54">
        <v>23.5</v>
      </c>
      <c r="O138" s="54"/>
      <c r="P138" s="54"/>
      <c r="Q138" s="54"/>
      <c r="R138" s="54"/>
      <c r="S138" s="54"/>
      <c r="T138" s="54">
        <v>2</v>
      </c>
      <c r="U138" s="54">
        <v>17.339</v>
      </c>
      <c r="V138" s="289"/>
    </row>
    <row r="139" spans="1:22" s="290" customFormat="1" ht="24" customHeight="1">
      <c r="A139" s="109">
        <v>26</v>
      </c>
      <c r="B139" s="108" t="s">
        <v>397</v>
      </c>
      <c r="C139" s="112" t="s">
        <v>371</v>
      </c>
      <c r="D139" s="112">
        <v>800</v>
      </c>
      <c r="E139" s="109" t="s">
        <v>342</v>
      </c>
      <c r="F139" s="256">
        <f t="shared" si="8"/>
        <v>15.7</v>
      </c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>
        <v>9.03</v>
      </c>
      <c r="T139" s="54">
        <v>1</v>
      </c>
      <c r="U139" s="54">
        <v>5.67</v>
      </c>
      <c r="V139" s="289"/>
    </row>
    <row r="140" spans="1:22" s="290" customFormat="1" ht="24" customHeight="1">
      <c r="A140" s="178">
        <v>27</v>
      </c>
      <c r="B140" s="108" t="s">
        <v>212</v>
      </c>
      <c r="C140" s="112" t="s">
        <v>213</v>
      </c>
      <c r="D140" s="112">
        <v>450</v>
      </c>
      <c r="E140" s="109" t="s">
        <v>342</v>
      </c>
      <c r="F140" s="256">
        <f t="shared" si="8"/>
        <v>31.982000000000003</v>
      </c>
      <c r="G140" s="54">
        <v>0.06</v>
      </c>
      <c r="H140" s="54"/>
      <c r="I140" s="54"/>
      <c r="J140" s="54">
        <v>11.39</v>
      </c>
      <c r="K140" s="54"/>
      <c r="L140" s="54"/>
      <c r="M140" s="54"/>
      <c r="N140" s="54"/>
      <c r="O140" s="54"/>
      <c r="P140" s="54"/>
      <c r="Q140" s="54"/>
      <c r="R140" s="54"/>
      <c r="S140" s="54"/>
      <c r="T140" s="54">
        <v>0.4</v>
      </c>
      <c r="U140" s="54">
        <v>20.132</v>
      </c>
      <c r="V140" s="289"/>
    </row>
    <row r="141" spans="1:22" s="290" customFormat="1" ht="24" customHeight="1">
      <c r="A141" s="109">
        <v>28</v>
      </c>
      <c r="B141" s="108" t="s">
        <v>218</v>
      </c>
      <c r="C141" s="112" t="s">
        <v>372</v>
      </c>
      <c r="D141" s="112">
        <v>850</v>
      </c>
      <c r="E141" s="109" t="s">
        <v>342</v>
      </c>
      <c r="F141" s="256">
        <f t="shared" si="8"/>
        <v>23.564</v>
      </c>
      <c r="G141" s="54">
        <v>1</v>
      </c>
      <c r="H141" s="54"/>
      <c r="I141" s="54">
        <v>0.3</v>
      </c>
      <c r="J141" s="54">
        <v>1</v>
      </c>
      <c r="K141" s="54"/>
      <c r="L141" s="54"/>
      <c r="M141" s="54"/>
      <c r="N141" s="54">
        <v>10.7</v>
      </c>
      <c r="O141" s="54"/>
      <c r="P141" s="54"/>
      <c r="Q141" s="54"/>
      <c r="R141" s="54"/>
      <c r="S141" s="54"/>
      <c r="T141" s="54">
        <v>1</v>
      </c>
      <c r="U141" s="54">
        <v>9.564</v>
      </c>
      <c r="V141" s="289"/>
    </row>
    <row r="142" spans="1:22" s="290" customFormat="1" ht="15" customHeight="1">
      <c r="A142" s="178">
        <v>29</v>
      </c>
      <c r="B142" s="113"/>
      <c r="C142" s="297" t="s">
        <v>373</v>
      </c>
      <c r="D142" s="298">
        <v>700</v>
      </c>
      <c r="E142" s="299" t="s">
        <v>342</v>
      </c>
      <c r="F142" s="258">
        <f t="shared" si="8"/>
        <v>20.5</v>
      </c>
      <c r="G142" s="243">
        <v>1</v>
      </c>
      <c r="H142" s="234"/>
      <c r="I142" s="234">
        <v>1.95</v>
      </c>
      <c r="J142" s="243">
        <v>8.25</v>
      </c>
      <c r="K142" s="243"/>
      <c r="L142" s="243"/>
      <c r="M142" s="234"/>
      <c r="N142" s="243">
        <v>1.6</v>
      </c>
      <c r="O142" s="234"/>
      <c r="P142" s="234"/>
      <c r="Q142" s="234"/>
      <c r="R142" s="234"/>
      <c r="S142" s="234"/>
      <c r="T142" s="243"/>
      <c r="U142" s="243">
        <v>7.7</v>
      </c>
      <c r="V142" s="289"/>
    </row>
    <row r="143" spans="1:22" s="290" customFormat="1" ht="24" customHeight="1">
      <c r="A143" s="109">
        <v>30</v>
      </c>
      <c r="B143" s="112" t="s">
        <v>198</v>
      </c>
      <c r="C143" s="112" t="s">
        <v>374</v>
      </c>
      <c r="D143" s="112">
        <v>650</v>
      </c>
      <c r="E143" s="109" t="s">
        <v>342</v>
      </c>
      <c r="F143" s="256">
        <f t="shared" si="8"/>
        <v>50</v>
      </c>
      <c r="G143" s="54">
        <v>13</v>
      </c>
      <c r="H143" s="54"/>
      <c r="I143" s="54"/>
      <c r="J143" s="54">
        <v>10</v>
      </c>
      <c r="K143" s="54"/>
      <c r="L143" s="54"/>
      <c r="M143" s="54"/>
      <c r="N143" s="54">
        <v>10</v>
      </c>
      <c r="O143" s="54"/>
      <c r="P143" s="54"/>
      <c r="Q143" s="54"/>
      <c r="R143" s="54"/>
      <c r="S143" s="54"/>
      <c r="T143" s="54"/>
      <c r="U143" s="54">
        <v>17</v>
      </c>
      <c r="V143" s="300"/>
    </row>
    <row r="144" spans="1:22" s="290" customFormat="1" ht="24" customHeight="1">
      <c r="A144" s="178">
        <v>31</v>
      </c>
      <c r="B144" s="48" t="s">
        <v>199</v>
      </c>
      <c r="C144" s="48" t="s">
        <v>375</v>
      </c>
      <c r="D144" s="291">
        <v>400</v>
      </c>
      <c r="E144" s="50" t="s">
        <v>342</v>
      </c>
      <c r="F144" s="256">
        <f t="shared" si="8"/>
        <v>25</v>
      </c>
      <c r="G144" s="54">
        <v>3.4</v>
      </c>
      <c r="H144" s="54"/>
      <c r="I144" s="54">
        <v>4</v>
      </c>
      <c r="J144" s="54"/>
      <c r="K144" s="54"/>
      <c r="L144" s="54"/>
      <c r="M144" s="54"/>
      <c r="N144" s="54">
        <v>12</v>
      </c>
      <c r="O144" s="54"/>
      <c r="P144" s="54"/>
      <c r="Q144" s="54"/>
      <c r="R144" s="54"/>
      <c r="S144" s="54"/>
      <c r="T144" s="56">
        <v>0.2</v>
      </c>
      <c r="U144" s="54">
        <v>5.4</v>
      </c>
      <c r="V144" s="301"/>
    </row>
    <row r="145" spans="1:22" s="290" customFormat="1" ht="24" customHeight="1">
      <c r="A145" s="109">
        <v>32</v>
      </c>
      <c r="B145" s="278" t="s">
        <v>379</v>
      </c>
      <c r="C145" s="48" t="s">
        <v>376</v>
      </c>
      <c r="D145" s="291">
        <v>300</v>
      </c>
      <c r="E145" s="50" t="s">
        <v>222</v>
      </c>
      <c r="F145" s="256">
        <f t="shared" si="8"/>
        <v>201.20000000000002</v>
      </c>
      <c r="G145" s="114">
        <v>2.5</v>
      </c>
      <c r="H145" s="54"/>
      <c r="I145" s="54"/>
      <c r="J145" s="114"/>
      <c r="K145" s="114"/>
      <c r="L145" s="114"/>
      <c r="M145" s="54"/>
      <c r="N145" s="114">
        <v>35.5</v>
      </c>
      <c r="O145" s="54">
        <v>1</v>
      </c>
      <c r="P145" s="54">
        <v>26.3</v>
      </c>
      <c r="Q145" s="54"/>
      <c r="R145" s="54">
        <v>6</v>
      </c>
      <c r="S145" s="54">
        <v>40</v>
      </c>
      <c r="T145" s="56">
        <v>45</v>
      </c>
      <c r="U145" s="114">
        <v>44.9</v>
      </c>
      <c r="V145" s="301"/>
    </row>
    <row r="146" spans="1:22" s="290" customFormat="1" ht="48.75" customHeight="1">
      <c r="A146" s="178">
        <v>35</v>
      </c>
      <c r="B146" s="277" t="s">
        <v>379</v>
      </c>
      <c r="C146" s="277" t="s">
        <v>380</v>
      </c>
      <c r="D146" s="277">
        <v>600</v>
      </c>
      <c r="E146" s="302" t="s">
        <v>381</v>
      </c>
      <c r="F146" s="303">
        <f>SUM(G146:U146)</f>
        <v>113</v>
      </c>
      <c r="G146" s="304"/>
      <c r="H146" s="304"/>
      <c r="I146" s="304">
        <v>2.548</v>
      </c>
      <c r="J146" s="304">
        <v>4.592</v>
      </c>
      <c r="K146" s="304"/>
      <c r="L146" s="304"/>
      <c r="M146" s="304"/>
      <c r="N146" s="304">
        <v>2</v>
      </c>
      <c r="O146" s="304"/>
      <c r="P146" s="304"/>
      <c r="Q146" s="304"/>
      <c r="R146" s="304"/>
      <c r="S146" s="304">
        <v>30</v>
      </c>
      <c r="T146" s="304">
        <v>1</v>
      </c>
      <c r="U146" s="304">
        <v>72.86</v>
      </c>
      <c r="V146" s="301"/>
    </row>
    <row r="147" spans="1:22" s="290" customFormat="1" ht="24" customHeight="1">
      <c r="A147" s="178">
        <v>33</v>
      </c>
      <c r="B147" s="255" t="s">
        <v>200</v>
      </c>
      <c r="C147" s="255" t="s">
        <v>377</v>
      </c>
      <c r="D147" s="305">
        <v>600</v>
      </c>
      <c r="E147" s="306" t="s">
        <v>386</v>
      </c>
      <c r="F147" s="256">
        <f t="shared" si="8"/>
        <v>43.033</v>
      </c>
      <c r="G147" s="106">
        <v>1</v>
      </c>
      <c r="H147" s="106"/>
      <c r="I147" s="106"/>
      <c r="J147" s="106"/>
      <c r="K147" s="106"/>
      <c r="L147" s="106"/>
      <c r="M147" s="106"/>
      <c r="N147" s="106">
        <v>15</v>
      </c>
      <c r="O147" s="106"/>
      <c r="P147" s="106"/>
      <c r="Q147" s="106"/>
      <c r="R147" s="106"/>
      <c r="S147" s="106"/>
      <c r="T147" s="106">
        <v>0.2</v>
      </c>
      <c r="U147" s="106">
        <v>26.833</v>
      </c>
      <c r="V147" s="301"/>
    </row>
    <row r="148" spans="1:22" s="290" customFormat="1" ht="15" customHeight="1">
      <c r="A148" s="109">
        <v>34</v>
      </c>
      <c r="B148" s="48" t="s">
        <v>201</v>
      </c>
      <c r="C148" s="307" t="s">
        <v>378</v>
      </c>
      <c r="D148" s="235">
        <v>250</v>
      </c>
      <c r="E148" s="236" t="s">
        <v>112</v>
      </c>
      <c r="F148" s="258">
        <f t="shared" si="8"/>
        <v>81</v>
      </c>
      <c r="G148" s="237">
        <v>3</v>
      </c>
      <c r="H148" s="237">
        <v>31</v>
      </c>
      <c r="I148" s="237"/>
      <c r="J148" s="237"/>
      <c r="K148" s="237"/>
      <c r="L148" s="237">
        <v>0.9</v>
      </c>
      <c r="M148" s="237"/>
      <c r="N148" s="237">
        <v>10.1</v>
      </c>
      <c r="O148" s="237">
        <v>0.5</v>
      </c>
      <c r="P148" s="237">
        <v>20</v>
      </c>
      <c r="Q148" s="237"/>
      <c r="R148" s="237"/>
      <c r="S148" s="308">
        <v>10.5</v>
      </c>
      <c r="T148" s="237">
        <v>1</v>
      </c>
      <c r="U148" s="237">
        <v>4</v>
      </c>
      <c r="V148" s="301"/>
    </row>
    <row r="149" spans="1:21" ht="12.75">
      <c r="A149" s="186"/>
      <c r="B149" s="341" t="s">
        <v>219</v>
      </c>
      <c r="C149" s="342"/>
      <c r="D149" s="342"/>
      <c r="E149" s="343"/>
      <c r="F149" s="187">
        <f aca="true" t="shared" si="9" ref="F149:U149">SUM(F114:F148)</f>
        <v>2518.753</v>
      </c>
      <c r="G149" s="187">
        <f t="shared" si="9"/>
        <v>63.723</v>
      </c>
      <c r="H149" s="187">
        <f t="shared" si="9"/>
        <v>68.6</v>
      </c>
      <c r="I149" s="187">
        <f t="shared" si="9"/>
        <v>140.298</v>
      </c>
      <c r="J149" s="187">
        <f t="shared" si="9"/>
        <v>102.232</v>
      </c>
      <c r="K149" s="187">
        <f t="shared" si="9"/>
        <v>35.800000000000004</v>
      </c>
      <c r="L149" s="187">
        <f t="shared" si="9"/>
        <v>1.9</v>
      </c>
      <c r="M149" s="187">
        <f t="shared" si="9"/>
        <v>217.10000000000002</v>
      </c>
      <c r="N149" s="250">
        <f t="shared" si="9"/>
        <v>503</v>
      </c>
      <c r="O149" s="187">
        <f t="shared" si="9"/>
        <v>1.63</v>
      </c>
      <c r="P149" s="187">
        <f t="shared" si="9"/>
        <v>195.3</v>
      </c>
      <c r="Q149" s="187">
        <f t="shared" si="9"/>
        <v>83.112</v>
      </c>
      <c r="R149" s="187">
        <f t="shared" si="9"/>
        <v>40.5</v>
      </c>
      <c r="S149" s="250">
        <f t="shared" si="9"/>
        <v>94.53</v>
      </c>
      <c r="T149" s="187">
        <f t="shared" si="9"/>
        <v>86.23700000000001</v>
      </c>
      <c r="U149" s="250">
        <f t="shared" si="9"/>
        <v>884.7909999999998</v>
      </c>
    </row>
    <row r="150" spans="1:21" ht="12.75">
      <c r="A150" s="188"/>
      <c r="B150" s="344" t="s">
        <v>332</v>
      </c>
      <c r="C150" s="345"/>
      <c r="D150" s="345"/>
      <c r="E150" s="346"/>
      <c r="F150" s="189">
        <f>SUM(G150:U150)</f>
        <v>100</v>
      </c>
      <c r="G150" s="190">
        <f>G149*100/F149</f>
        <v>2.5299423960983867</v>
      </c>
      <c r="H150" s="190">
        <f>H149*100/F149</f>
        <v>2.723569957038264</v>
      </c>
      <c r="I150" s="190">
        <f>I149*100/F149</f>
        <v>5.57013728618884</v>
      </c>
      <c r="J150" s="190">
        <f>J149*100/F149</f>
        <v>4.058833875334342</v>
      </c>
      <c r="K150" s="190">
        <f>K149*100/F149</f>
        <v>1.4213382574631177</v>
      </c>
      <c r="L150" s="190">
        <f>L149*100/F149</f>
        <v>0.07543415332904814</v>
      </c>
      <c r="M150" s="190">
        <f>M149*100/F149</f>
        <v>8.619344572492817</v>
      </c>
      <c r="N150" s="190">
        <f>N149*100/F149</f>
        <v>19.970199539216427</v>
      </c>
      <c r="O150" s="190">
        <f>O149*100/F149</f>
        <v>0.06471456311913078</v>
      </c>
      <c r="P150" s="190">
        <f>P149*100/F149</f>
        <v>7.753836918506895</v>
      </c>
      <c r="Q150" s="190">
        <f>Q149*100/F149</f>
        <v>3.2997280797283413</v>
      </c>
      <c r="R150" s="190">
        <f>R149*100/F149</f>
        <v>1.6079385314876051</v>
      </c>
      <c r="S150" s="190">
        <f>S149*100/F149</f>
        <v>3.7530476390499583</v>
      </c>
      <c r="T150" s="190">
        <f>T149*100/F149</f>
        <v>3.4237974108616447</v>
      </c>
      <c r="U150" s="190">
        <f>U149*100/F149</f>
        <v>35.12813682008517</v>
      </c>
    </row>
    <row r="151" spans="1:22" s="34" customFormat="1" ht="12.75">
      <c r="A151" s="60">
        <v>1</v>
      </c>
      <c r="B151" s="57" t="s">
        <v>220</v>
      </c>
      <c r="C151" s="58" t="s">
        <v>221</v>
      </c>
      <c r="D151" s="59">
        <v>300</v>
      </c>
      <c r="E151" s="60" t="s">
        <v>222</v>
      </c>
      <c r="F151" s="99">
        <f>SUM(G151:U151)</f>
        <v>125</v>
      </c>
      <c r="G151" s="61">
        <v>13.5</v>
      </c>
      <c r="H151" s="61"/>
      <c r="I151" s="61">
        <v>53.5</v>
      </c>
      <c r="J151" s="61"/>
      <c r="K151" s="61"/>
      <c r="L151" s="61"/>
      <c r="M151" s="61">
        <v>1.2</v>
      </c>
      <c r="N151" s="61">
        <v>19.9</v>
      </c>
      <c r="O151" s="61">
        <v>0.9</v>
      </c>
      <c r="P151" s="61">
        <v>2</v>
      </c>
      <c r="Q151" s="61"/>
      <c r="R151" s="61">
        <v>31</v>
      </c>
      <c r="S151" s="61"/>
      <c r="T151" s="61">
        <v>3</v>
      </c>
      <c r="U151" s="61"/>
      <c r="V151" s="115"/>
    </row>
    <row r="152" spans="1:22" s="34" customFormat="1" ht="12.75">
      <c r="A152" s="183">
        <v>2</v>
      </c>
      <c r="B152" s="116" t="s">
        <v>223</v>
      </c>
      <c r="C152" s="58" t="s">
        <v>224</v>
      </c>
      <c r="D152" s="59">
        <v>350</v>
      </c>
      <c r="E152" s="60" t="s">
        <v>137</v>
      </c>
      <c r="F152" s="99">
        <f aca="true" t="shared" si="10" ref="F152:F204">SUM(G152:U152)</f>
        <v>30.25</v>
      </c>
      <c r="G152" s="61">
        <v>3.7</v>
      </c>
      <c r="H152" s="61">
        <v>7.5</v>
      </c>
      <c r="I152" s="61"/>
      <c r="J152" s="61"/>
      <c r="K152" s="61"/>
      <c r="L152" s="61"/>
      <c r="M152" s="61"/>
      <c r="N152" s="61">
        <v>8.9</v>
      </c>
      <c r="O152" s="61"/>
      <c r="P152" s="61"/>
      <c r="Q152" s="61"/>
      <c r="R152" s="61"/>
      <c r="S152" s="61"/>
      <c r="T152" s="61"/>
      <c r="U152" s="61">
        <v>10.15</v>
      </c>
      <c r="V152" s="115"/>
    </row>
    <row r="153" spans="1:22" s="34" customFormat="1" ht="12.75">
      <c r="A153" s="60">
        <v>3</v>
      </c>
      <c r="B153" s="116" t="s">
        <v>225</v>
      </c>
      <c r="C153" s="58" t="s">
        <v>226</v>
      </c>
      <c r="D153" s="59">
        <v>750</v>
      </c>
      <c r="E153" s="60" t="s">
        <v>227</v>
      </c>
      <c r="F153" s="99">
        <f t="shared" si="10"/>
        <v>115.60000000000001</v>
      </c>
      <c r="G153" s="61"/>
      <c r="H153" s="61"/>
      <c r="I153" s="61">
        <v>49.5</v>
      </c>
      <c r="J153" s="61"/>
      <c r="K153" s="61"/>
      <c r="L153" s="61">
        <v>0.2</v>
      </c>
      <c r="M153" s="61"/>
      <c r="N153" s="61">
        <v>2</v>
      </c>
      <c r="O153" s="61">
        <v>0.2</v>
      </c>
      <c r="P153" s="61"/>
      <c r="Q153" s="61"/>
      <c r="R153" s="61">
        <v>20</v>
      </c>
      <c r="S153" s="61">
        <v>27.7</v>
      </c>
      <c r="T153" s="61">
        <v>16</v>
      </c>
      <c r="U153" s="61"/>
      <c r="V153" s="115"/>
    </row>
    <row r="154" spans="1:22" s="34" customFormat="1" ht="12.75">
      <c r="A154" s="183">
        <v>4</v>
      </c>
      <c r="B154" s="57" t="s">
        <v>228</v>
      </c>
      <c r="C154" s="58" t="s">
        <v>229</v>
      </c>
      <c r="D154" s="59">
        <v>540</v>
      </c>
      <c r="E154" s="60" t="s">
        <v>137</v>
      </c>
      <c r="F154" s="99">
        <f t="shared" si="10"/>
        <v>34.182</v>
      </c>
      <c r="G154" s="61"/>
      <c r="H154" s="61"/>
      <c r="I154" s="61"/>
      <c r="J154" s="61"/>
      <c r="K154" s="61"/>
      <c r="L154" s="61"/>
      <c r="M154" s="61"/>
      <c r="N154" s="61">
        <v>12</v>
      </c>
      <c r="O154" s="61"/>
      <c r="P154" s="61"/>
      <c r="Q154" s="61"/>
      <c r="R154" s="61"/>
      <c r="S154" s="61"/>
      <c r="T154" s="61"/>
      <c r="U154" s="61">
        <v>22.182</v>
      </c>
      <c r="V154" s="115"/>
    </row>
    <row r="155" spans="1:22" s="34" customFormat="1" ht="12.75">
      <c r="A155" s="60">
        <v>5</v>
      </c>
      <c r="B155" s="62"/>
      <c r="C155" s="239" t="s">
        <v>230</v>
      </c>
      <c r="D155" s="240">
        <v>540</v>
      </c>
      <c r="E155" s="241" t="s">
        <v>231</v>
      </c>
      <c r="F155" s="205">
        <f t="shared" si="10"/>
        <v>102.947</v>
      </c>
      <c r="G155" s="242">
        <v>2</v>
      </c>
      <c r="H155" s="242"/>
      <c r="I155" s="242">
        <v>33</v>
      </c>
      <c r="J155" s="242"/>
      <c r="K155" s="242">
        <v>20</v>
      </c>
      <c r="L155" s="242"/>
      <c r="M155" s="242"/>
      <c r="N155" s="242">
        <v>23</v>
      </c>
      <c r="O155" s="242"/>
      <c r="P155" s="242">
        <v>11</v>
      </c>
      <c r="Q155" s="242"/>
      <c r="R155" s="242"/>
      <c r="S155" s="242"/>
      <c r="T155" s="242">
        <v>3</v>
      </c>
      <c r="U155" s="242">
        <v>10.947</v>
      </c>
      <c r="V155" s="115"/>
    </row>
    <row r="156" spans="1:22" s="34" customFormat="1" ht="12.75">
      <c r="A156" s="183">
        <v>6</v>
      </c>
      <c r="B156" s="62"/>
      <c r="C156" s="58" t="s">
        <v>232</v>
      </c>
      <c r="D156" s="59">
        <v>1300</v>
      </c>
      <c r="E156" s="60" t="s">
        <v>205</v>
      </c>
      <c r="F156" s="99">
        <f t="shared" si="10"/>
        <v>49.771</v>
      </c>
      <c r="G156" s="61"/>
      <c r="H156" s="61"/>
      <c r="I156" s="61"/>
      <c r="J156" s="61">
        <v>5</v>
      </c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>
        <v>44.771</v>
      </c>
      <c r="V156" s="115"/>
    </row>
    <row r="157" spans="1:22" s="34" customFormat="1" ht="12.75">
      <c r="A157" s="60">
        <v>7</v>
      </c>
      <c r="B157" s="62"/>
      <c r="C157" s="58" t="s">
        <v>233</v>
      </c>
      <c r="D157" s="59">
        <v>1450</v>
      </c>
      <c r="E157" s="60" t="s">
        <v>205</v>
      </c>
      <c r="F157" s="99">
        <f t="shared" si="10"/>
        <v>6.176</v>
      </c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>
        <v>6.176</v>
      </c>
      <c r="V157" s="115"/>
    </row>
    <row r="158" spans="1:22" s="34" customFormat="1" ht="12.75">
      <c r="A158" s="183">
        <v>8</v>
      </c>
      <c r="B158" s="58" t="s">
        <v>234</v>
      </c>
      <c r="C158" s="58" t="s">
        <v>235</v>
      </c>
      <c r="D158" s="59">
        <v>1306</v>
      </c>
      <c r="E158" s="60" t="s">
        <v>37</v>
      </c>
      <c r="F158" s="99">
        <f t="shared" si="10"/>
        <v>47.7</v>
      </c>
      <c r="G158" s="61">
        <v>4</v>
      </c>
      <c r="H158" s="61"/>
      <c r="I158" s="61"/>
      <c r="J158" s="61"/>
      <c r="K158" s="61"/>
      <c r="L158" s="61"/>
      <c r="M158" s="61"/>
      <c r="N158" s="61">
        <v>14.7</v>
      </c>
      <c r="O158" s="61"/>
      <c r="P158" s="61"/>
      <c r="Q158" s="61"/>
      <c r="R158" s="61"/>
      <c r="S158" s="61">
        <v>2</v>
      </c>
      <c r="T158" s="61">
        <v>1</v>
      </c>
      <c r="U158" s="61">
        <v>26</v>
      </c>
      <c r="V158" s="115"/>
    </row>
    <row r="159" spans="1:22" s="34" customFormat="1" ht="24">
      <c r="A159" s="60">
        <v>9</v>
      </c>
      <c r="B159" s="57" t="s">
        <v>236</v>
      </c>
      <c r="C159" s="58" t="s">
        <v>403</v>
      </c>
      <c r="D159" s="59">
        <v>1000</v>
      </c>
      <c r="E159" s="60" t="s">
        <v>237</v>
      </c>
      <c r="F159" s="99">
        <f t="shared" si="10"/>
        <v>19</v>
      </c>
      <c r="G159" s="61"/>
      <c r="H159" s="61"/>
      <c r="I159" s="61"/>
      <c r="J159" s="61"/>
      <c r="K159" s="61"/>
      <c r="L159" s="61"/>
      <c r="M159" s="61"/>
      <c r="N159" s="61">
        <v>18</v>
      </c>
      <c r="O159" s="61"/>
      <c r="P159" s="61"/>
      <c r="Q159" s="61"/>
      <c r="R159" s="61"/>
      <c r="S159" s="61"/>
      <c r="T159" s="61">
        <v>1</v>
      </c>
      <c r="U159" s="61">
        <v>0</v>
      </c>
      <c r="V159" s="115"/>
    </row>
    <row r="160" spans="1:22" s="34" customFormat="1" ht="12.75">
      <c r="A160" s="183">
        <v>10</v>
      </c>
      <c r="B160" s="62"/>
      <c r="C160" s="58" t="s">
        <v>238</v>
      </c>
      <c r="D160" s="59">
        <v>1250</v>
      </c>
      <c r="E160" s="60" t="s">
        <v>237</v>
      </c>
      <c r="F160" s="99">
        <f t="shared" si="10"/>
        <v>26</v>
      </c>
      <c r="G160" s="61">
        <v>2</v>
      </c>
      <c r="H160" s="61"/>
      <c r="I160" s="61"/>
      <c r="J160" s="61">
        <v>9</v>
      </c>
      <c r="K160" s="61"/>
      <c r="L160" s="61"/>
      <c r="M160" s="61"/>
      <c r="N160" s="61">
        <v>14.7</v>
      </c>
      <c r="O160" s="61"/>
      <c r="P160" s="61"/>
      <c r="Q160" s="61"/>
      <c r="R160" s="61"/>
      <c r="S160" s="61"/>
      <c r="T160" s="61">
        <v>0.3</v>
      </c>
      <c r="U160" s="61"/>
      <c r="V160" s="115"/>
    </row>
    <row r="161" spans="1:22" s="34" customFormat="1" ht="12.75">
      <c r="A161" s="60">
        <v>11</v>
      </c>
      <c r="B161" s="62"/>
      <c r="C161" s="58" t="s">
        <v>239</v>
      </c>
      <c r="D161" s="59">
        <v>950</v>
      </c>
      <c r="E161" s="60" t="s">
        <v>237</v>
      </c>
      <c r="F161" s="99">
        <f t="shared" si="10"/>
        <v>7</v>
      </c>
      <c r="G161" s="61">
        <v>3</v>
      </c>
      <c r="H161" s="61"/>
      <c r="I161" s="61">
        <v>1</v>
      </c>
      <c r="J161" s="61"/>
      <c r="K161" s="61"/>
      <c r="L161" s="61"/>
      <c r="M161" s="61"/>
      <c r="N161" s="61">
        <v>3</v>
      </c>
      <c r="O161" s="61"/>
      <c r="P161" s="61"/>
      <c r="Q161" s="61"/>
      <c r="R161" s="61"/>
      <c r="S161" s="61"/>
      <c r="T161" s="61"/>
      <c r="U161" s="61"/>
      <c r="V161" s="115"/>
    </row>
    <row r="162" spans="1:22" s="34" customFormat="1" ht="12.75">
      <c r="A162" s="183">
        <v>12</v>
      </c>
      <c r="B162" s="57" t="s">
        <v>240</v>
      </c>
      <c r="C162" s="58" t="s">
        <v>404</v>
      </c>
      <c r="D162" s="59">
        <v>1350</v>
      </c>
      <c r="E162" s="60" t="s">
        <v>237</v>
      </c>
      <c r="F162" s="99">
        <f t="shared" si="10"/>
        <v>19.037</v>
      </c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>
        <v>0.037</v>
      </c>
      <c r="U162" s="61">
        <v>19</v>
      </c>
      <c r="V162" s="115"/>
    </row>
    <row r="163" spans="1:22" s="34" customFormat="1" ht="28.5" customHeight="1">
      <c r="A163" s="60">
        <v>13</v>
      </c>
      <c r="B163" s="62"/>
      <c r="C163" s="58" t="s">
        <v>241</v>
      </c>
      <c r="D163" s="59">
        <v>1400</v>
      </c>
      <c r="E163" s="60" t="s">
        <v>237</v>
      </c>
      <c r="F163" s="99">
        <f t="shared" si="10"/>
        <v>29.54</v>
      </c>
      <c r="G163" s="61"/>
      <c r="H163" s="61"/>
      <c r="I163" s="61"/>
      <c r="J163" s="61">
        <v>12.5</v>
      </c>
      <c r="K163" s="61"/>
      <c r="L163" s="61"/>
      <c r="M163" s="61"/>
      <c r="N163" s="61"/>
      <c r="O163" s="61"/>
      <c r="P163" s="61"/>
      <c r="Q163" s="61"/>
      <c r="R163" s="61"/>
      <c r="S163" s="61"/>
      <c r="T163" s="61">
        <v>0.24</v>
      </c>
      <c r="U163" s="61">
        <v>16.8</v>
      </c>
      <c r="V163" s="115"/>
    </row>
    <row r="164" spans="1:22" s="34" customFormat="1" ht="24">
      <c r="A164" s="183">
        <v>14</v>
      </c>
      <c r="B164" s="63"/>
      <c r="C164" s="58" t="s">
        <v>242</v>
      </c>
      <c r="D164" s="59">
        <v>1200</v>
      </c>
      <c r="E164" s="60" t="s">
        <v>237</v>
      </c>
      <c r="F164" s="99">
        <f t="shared" si="10"/>
        <v>8.008000000000001</v>
      </c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>
        <v>0.308</v>
      </c>
      <c r="U164" s="61">
        <v>7.7</v>
      </c>
      <c r="V164" s="115"/>
    </row>
    <row r="165" spans="1:22" s="34" customFormat="1" ht="12.75">
      <c r="A165" s="60">
        <v>15</v>
      </c>
      <c r="B165" s="57" t="s">
        <v>243</v>
      </c>
      <c r="C165" s="58" t="s">
        <v>243</v>
      </c>
      <c r="D165" s="59">
        <v>540</v>
      </c>
      <c r="E165" s="60" t="s">
        <v>244</v>
      </c>
      <c r="F165" s="99">
        <f t="shared" si="10"/>
        <v>63</v>
      </c>
      <c r="G165" s="61">
        <v>0.9</v>
      </c>
      <c r="H165" s="61"/>
      <c r="I165" s="61">
        <v>6</v>
      </c>
      <c r="J165" s="61"/>
      <c r="K165" s="61"/>
      <c r="L165" s="61"/>
      <c r="M165" s="61"/>
      <c r="N165" s="61">
        <v>22.1</v>
      </c>
      <c r="O165" s="61"/>
      <c r="P165" s="61">
        <v>6</v>
      </c>
      <c r="Q165" s="61"/>
      <c r="R165" s="61"/>
      <c r="S165" s="61"/>
      <c r="T165" s="61">
        <v>3</v>
      </c>
      <c r="U165" s="61">
        <v>25</v>
      </c>
      <c r="V165" s="115"/>
    </row>
    <row r="166" spans="1:22" s="34" customFormat="1" ht="12.75">
      <c r="A166" s="183">
        <v>16</v>
      </c>
      <c r="B166" s="58" t="s">
        <v>247</v>
      </c>
      <c r="C166" s="58" t="s">
        <v>245</v>
      </c>
      <c r="D166" s="59">
        <v>600</v>
      </c>
      <c r="E166" s="60" t="s">
        <v>227</v>
      </c>
      <c r="F166" s="99">
        <f t="shared" si="10"/>
        <v>92.2</v>
      </c>
      <c r="G166" s="61">
        <v>4.6</v>
      </c>
      <c r="H166" s="61"/>
      <c r="I166" s="61">
        <v>2.7</v>
      </c>
      <c r="J166" s="61"/>
      <c r="K166" s="61"/>
      <c r="L166" s="61"/>
      <c r="M166" s="61"/>
      <c r="N166" s="61">
        <v>64.9</v>
      </c>
      <c r="O166" s="61"/>
      <c r="P166" s="61"/>
      <c r="Q166" s="61">
        <v>4</v>
      </c>
      <c r="R166" s="61"/>
      <c r="S166" s="61"/>
      <c r="T166" s="61">
        <v>0.6</v>
      </c>
      <c r="U166" s="61">
        <v>15.4</v>
      </c>
      <c r="V166" s="115"/>
    </row>
    <row r="167" spans="1:22" s="34" customFormat="1" ht="12.75">
      <c r="A167" s="60">
        <v>17</v>
      </c>
      <c r="B167" s="57" t="s">
        <v>248</v>
      </c>
      <c r="C167" s="239" t="s">
        <v>249</v>
      </c>
      <c r="D167" s="240">
        <v>600</v>
      </c>
      <c r="E167" s="241" t="s">
        <v>37</v>
      </c>
      <c r="F167" s="205">
        <f t="shared" si="10"/>
        <v>52.6</v>
      </c>
      <c r="G167" s="242">
        <v>11</v>
      </c>
      <c r="H167" s="242"/>
      <c r="I167" s="242"/>
      <c r="J167" s="242">
        <v>1</v>
      </c>
      <c r="K167" s="242"/>
      <c r="L167" s="242"/>
      <c r="M167" s="242"/>
      <c r="N167" s="242">
        <v>11</v>
      </c>
      <c r="O167" s="242"/>
      <c r="P167" s="242"/>
      <c r="Q167" s="242"/>
      <c r="R167" s="242">
        <v>10</v>
      </c>
      <c r="S167" s="242"/>
      <c r="T167" s="242">
        <v>4</v>
      </c>
      <c r="U167" s="242">
        <v>15.6</v>
      </c>
      <c r="V167" s="115"/>
    </row>
    <row r="168" spans="1:22" s="34" customFormat="1" ht="12.75">
      <c r="A168" s="183">
        <v>18</v>
      </c>
      <c r="B168" s="62"/>
      <c r="C168" s="58" t="s">
        <v>250</v>
      </c>
      <c r="D168" s="59">
        <v>400</v>
      </c>
      <c r="E168" s="60" t="s">
        <v>37</v>
      </c>
      <c r="F168" s="99">
        <f t="shared" si="10"/>
        <v>44.5</v>
      </c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>
        <v>44.5</v>
      </c>
      <c r="V168" s="115"/>
    </row>
    <row r="169" spans="1:22" s="34" customFormat="1" ht="12.75">
      <c r="A169" s="60">
        <v>19</v>
      </c>
      <c r="B169" s="58" t="s">
        <v>252</v>
      </c>
      <c r="C169" s="58" t="s">
        <v>253</v>
      </c>
      <c r="D169" s="59">
        <v>600</v>
      </c>
      <c r="E169" s="60" t="s">
        <v>112</v>
      </c>
      <c r="F169" s="99">
        <f t="shared" si="10"/>
        <v>27</v>
      </c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>
        <v>24.5</v>
      </c>
      <c r="S169" s="61"/>
      <c r="T169" s="61"/>
      <c r="U169" s="61">
        <v>2.5</v>
      </c>
      <c r="V169" s="115"/>
    </row>
    <row r="170" spans="1:22" s="34" customFormat="1" ht="12.75">
      <c r="A170" s="183">
        <v>20</v>
      </c>
      <c r="B170" s="45" t="s">
        <v>254</v>
      </c>
      <c r="C170" s="45" t="s">
        <v>255</v>
      </c>
      <c r="D170" s="55">
        <v>700</v>
      </c>
      <c r="E170" s="47" t="s">
        <v>227</v>
      </c>
      <c r="F170" s="99">
        <f t="shared" si="10"/>
        <v>115</v>
      </c>
      <c r="G170" s="44">
        <v>12</v>
      </c>
      <c r="H170" s="44"/>
      <c r="I170" s="44">
        <v>3</v>
      </c>
      <c r="J170" s="44"/>
      <c r="K170" s="44"/>
      <c r="L170" s="44"/>
      <c r="M170" s="44"/>
      <c r="N170" s="44">
        <v>77</v>
      </c>
      <c r="O170" s="44"/>
      <c r="P170" s="44"/>
      <c r="Q170" s="44"/>
      <c r="R170" s="44"/>
      <c r="S170" s="44"/>
      <c r="T170" s="44">
        <v>0.1</v>
      </c>
      <c r="U170" s="44">
        <v>22.9</v>
      </c>
      <c r="V170" s="115"/>
    </row>
    <row r="171" spans="1:22" s="34" customFormat="1" ht="12.75">
      <c r="A171" s="60">
        <v>21</v>
      </c>
      <c r="B171" s="58" t="s">
        <v>256</v>
      </c>
      <c r="C171" s="58" t="s">
        <v>257</v>
      </c>
      <c r="D171" s="59">
        <v>161</v>
      </c>
      <c r="E171" s="60" t="s">
        <v>137</v>
      </c>
      <c r="F171" s="99">
        <f t="shared" si="10"/>
        <v>20</v>
      </c>
      <c r="G171" s="61">
        <v>0.5</v>
      </c>
      <c r="H171" s="61"/>
      <c r="I171" s="61">
        <v>1.5</v>
      </c>
      <c r="J171" s="61"/>
      <c r="K171" s="61"/>
      <c r="L171" s="61"/>
      <c r="M171" s="61">
        <v>2</v>
      </c>
      <c r="N171" s="61"/>
      <c r="O171" s="61"/>
      <c r="P171" s="61"/>
      <c r="Q171" s="61"/>
      <c r="R171" s="61"/>
      <c r="S171" s="61">
        <v>13.5</v>
      </c>
      <c r="T171" s="61">
        <v>0.5</v>
      </c>
      <c r="U171" s="61">
        <v>2</v>
      </c>
      <c r="V171" s="115"/>
    </row>
    <row r="172" spans="1:22" s="34" customFormat="1" ht="12.75">
      <c r="A172" s="183">
        <v>22</v>
      </c>
      <c r="B172" s="58"/>
      <c r="C172" s="58" t="s">
        <v>258</v>
      </c>
      <c r="D172" s="59">
        <v>1110</v>
      </c>
      <c r="E172" s="60" t="s">
        <v>259</v>
      </c>
      <c r="F172" s="99">
        <f t="shared" si="10"/>
        <v>20</v>
      </c>
      <c r="G172" s="61">
        <v>2</v>
      </c>
      <c r="H172" s="61"/>
      <c r="I172" s="61"/>
      <c r="J172" s="61">
        <v>2</v>
      </c>
      <c r="K172" s="61"/>
      <c r="L172" s="61"/>
      <c r="M172" s="61"/>
      <c r="N172" s="61">
        <v>2</v>
      </c>
      <c r="O172" s="61"/>
      <c r="P172" s="61"/>
      <c r="Q172" s="61"/>
      <c r="R172" s="61"/>
      <c r="S172" s="61"/>
      <c r="T172" s="61">
        <v>0.5</v>
      </c>
      <c r="U172" s="61">
        <v>13.5</v>
      </c>
      <c r="V172" s="115"/>
    </row>
    <row r="173" spans="1:22" s="34" customFormat="1" ht="12.75" customHeight="1">
      <c r="A173" s="60">
        <v>23</v>
      </c>
      <c r="B173" s="58" t="s">
        <v>260</v>
      </c>
      <c r="C173" s="58" t="s">
        <v>261</v>
      </c>
      <c r="D173" s="59">
        <v>900</v>
      </c>
      <c r="E173" s="60" t="s">
        <v>262</v>
      </c>
      <c r="F173" s="99">
        <f t="shared" si="10"/>
        <v>6</v>
      </c>
      <c r="G173" s="61"/>
      <c r="H173" s="61"/>
      <c r="I173" s="61">
        <v>2.6</v>
      </c>
      <c r="J173" s="61">
        <v>1.4</v>
      </c>
      <c r="K173" s="61"/>
      <c r="L173" s="61"/>
      <c r="M173" s="61"/>
      <c r="N173" s="61"/>
      <c r="O173" s="61"/>
      <c r="P173" s="61"/>
      <c r="Q173" s="61"/>
      <c r="R173" s="61"/>
      <c r="S173" s="61"/>
      <c r="T173" s="61">
        <v>1</v>
      </c>
      <c r="U173" s="61">
        <v>1</v>
      </c>
      <c r="V173" s="115"/>
    </row>
    <row r="174" spans="1:22" s="34" customFormat="1" ht="12.75" customHeight="1">
      <c r="A174" s="183">
        <v>24</v>
      </c>
      <c r="B174" s="58" t="s">
        <v>399</v>
      </c>
      <c r="C174" s="58" t="s">
        <v>400</v>
      </c>
      <c r="D174" s="59">
        <v>650</v>
      </c>
      <c r="E174" s="60" t="s">
        <v>268</v>
      </c>
      <c r="F174" s="99">
        <f>SUM(G174:U174)</f>
        <v>12</v>
      </c>
      <c r="G174" s="61">
        <v>1</v>
      </c>
      <c r="H174" s="61"/>
      <c r="I174" s="61">
        <v>2</v>
      </c>
      <c r="J174" s="61"/>
      <c r="K174" s="61">
        <v>1</v>
      </c>
      <c r="L174" s="61"/>
      <c r="M174" s="61"/>
      <c r="N174" s="61">
        <v>2.5</v>
      </c>
      <c r="O174" s="61"/>
      <c r="P174" s="61"/>
      <c r="Q174" s="61"/>
      <c r="R174" s="61">
        <v>3</v>
      </c>
      <c r="S174" s="61"/>
      <c r="T174" s="61">
        <v>2.5</v>
      </c>
      <c r="U174" s="61"/>
      <c r="V174" s="115"/>
    </row>
    <row r="175" spans="1:22" s="34" customFormat="1" ht="12.75" customHeight="1">
      <c r="A175" s="60">
        <v>25</v>
      </c>
      <c r="B175" s="58"/>
      <c r="C175" s="64" t="s">
        <v>266</v>
      </c>
      <c r="D175" s="184">
        <v>850</v>
      </c>
      <c r="E175" s="183" t="s">
        <v>267</v>
      </c>
      <c r="F175" s="99">
        <f>SUM(G175:U175)</f>
        <v>16</v>
      </c>
      <c r="G175" s="185"/>
      <c r="H175" s="185"/>
      <c r="I175" s="185">
        <v>8</v>
      </c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>
        <v>6</v>
      </c>
      <c r="U175" s="185">
        <v>2</v>
      </c>
      <c r="V175" s="115"/>
    </row>
    <row r="176" spans="1:22" s="34" customFormat="1" ht="24">
      <c r="A176" s="183">
        <v>26</v>
      </c>
      <c r="B176" s="58"/>
      <c r="C176" s="58" t="s">
        <v>388</v>
      </c>
      <c r="D176" s="59">
        <v>450</v>
      </c>
      <c r="E176" s="60" t="s">
        <v>246</v>
      </c>
      <c r="F176" s="99">
        <f>SUM(G176:U176)</f>
        <v>20</v>
      </c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>
        <v>0.5</v>
      </c>
      <c r="U176" s="61">
        <v>19.5</v>
      </c>
      <c r="V176" s="115"/>
    </row>
    <row r="177" spans="1:22" s="34" customFormat="1" ht="12.75">
      <c r="A177" s="60">
        <v>27</v>
      </c>
      <c r="B177" s="58" t="s">
        <v>263</v>
      </c>
      <c r="C177" s="58" t="s">
        <v>263</v>
      </c>
      <c r="D177" s="59">
        <v>600</v>
      </c>
      <c r="E177" s="60" t="s">
        <v>264</v>
      </c>
      <c r="F177" s="99">
        <f t="shared" si="10"/>
        <v>45</v>
      </c>
      <c r="G177" s="61">
        <v>3</v>
      </c>
      <c r="H177" s="61"/>
      <c r="I177" s="61">
        <v>4</v>
      </c>
      <c r="J177" s="61"/>
      <c r="K177" s="61"/>
      <c r="L177" s="61"/>
      <c r="M177" s="61">
        <v>10</v>
      </c>
      <c r="N177" s="61">
        <v>16</v>
      </c>
      <c r="O177" s="61"/>
      <c r="P177" s="61"/>
      <c r="Q177" s="61"/>
      <c r="R177" s="61"/>
      <c r="S177" s="61">
        <v>7</v>
      </c>
      <c r="T177" s="61">
        <v>1</v>
      </c>
      <c r="U177" s="61">
        <v>4</v>
      </c>
      <c r="V177" s="115"/>
    </row>
    <row r="178" spans="1:22" s="34" customFormat="1" ht="12.75">
      <c r="A178" s="183">
        <v>28</v>
      </c>
      <c r="B178" s="57" t="s">
        <v>265</v>
      </c>
      <c r="C178" s="239" t="s">
        <v>387</v>
      </c>
      <c r="D178" s="240">
        <v>770</v>
      </c>
      <c r="E178" s="241" t="s">
        <v>382</v>
      </c>
      <c r="F178" s="205">
        <f t="shared" si="10"/>
        <v>46</v>
      </c>
      <c r="G178" s="242">
        <v>1</v>
      </c>
      <c r="H178" s="242"/>
      <c r="I178" s="242">
        <v>4.5</v>
      </c>
      <c r="J178" s="242"/>
      <c r="K178" s="242"/>
      <c r="L178" s="242"/>
      <c r="M178" s="242"/>
      <c r="N178" s="242">
        <v>13.5</v>
      </c>
      <c r="O178" s="242"/>
      <c r="P178" s="242"/>
      <c r="Q178" s="242"/>
      <c r="R178" s="242"/>
      <c r="S178" s="242"/>
      <c r="T178" s="242">
        <v>4.5</v>
      </c>
      <c r="U178" s="242">
        <v>22.5</v>
      </c>
      <c r="V178" s="115"/>
    </row>
    <row r="179" spans="1:22" s="34" customFormat="1" ht="12.75">
      <c r="A179" s="60">
        <v>29</v>
      </c>
      <c r="B179" s="62"/>
      <c r="C179" s="58" t="s">
        <v>269</v>
      </c>
      <c r="D179" s="59">
        <v>800</v>
      </c>
      <c r="E179" s="60" t="s">
        <v>246</v>
      </c>
      <c r="F179" s="99">
        <f t="shared" si="10"/>
        <v>30</v>
      </c>
      <c r="G179" s="61">
        <v>0.5</v>
      </c>
      <c r="H179" s="61"/>
      <c r="I179" s="61">
        <v>9</v>
      </c>
      <c r="J179" s="61">
        <v>1</v>
      </c>
      <c r="K179" s="61"/>
      <c r="L179" s="61"/>
      <c r="M179" s="61"/>
      <c r="N179" s="61">
        <v>8</v>
      </c>
      <c r="O179" s="61"/>
      <c r="P179" s="61"/>
      <c r="Q179" s="61"/>
      <c r="R179" s="61"/>
      <c r="S179" s="61"/>
      <c r="T179" s="61">
        <v>0.1</v>
      </c>
      <c r="U179" s="61">
        <v>11.4</v>
      </c>
      <c r="V179" s="115"/>
    </row>
    <row r="180" spans="1:22" s="34" customFormat="1" ht="12.75">
      <c r="A180" s="183">
        <v>30</v>
      </c>
      <c r="B180" s="63"/>
      <c r="C180" s="58" t="s">
        <v>270</v>
      </c>
      <c r="D180" s="59">
        <v>800</v>
      </c>
      <c r="E180" s="60" t="s">
        <v>149</v>
      </c>
      <c r="F180" s="99">
        <f t="shared" si="10"/>
        <v>6</v>
      </c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>
        <v>6</v>
      </c>
      <c r="V180" s="115"/>
    </row>
    <row r="181" spans="1:22" s="34" customFormat="1" ht="12.75">
      <c r="A181" s="60">
        <v>31</v>
      </c>
      <c r="B181" s="64" t="s">
        <v>271</v>
      </c>
      <c r="C181" s="58" t="s">
        <v>389</v>
      </c>
      <c r="D181" s="59">
        <v>200</v>
      </c>
      <c r="E181" s="60" t="s">
        <v>272</v>
      </c>
      <c r="F181" s="99">
        <f t="shared" si="10"/>
        <v>76</v>
      </c>
      <c r="G181" s="61"/>
      <c r="H181" s="61"/>
      <c r="I181" s="61">
        <v>1</v>
      </c>
      <c r="J181" s="61">
        <v>1</v>
      </c>
      <c r="K181" s="61">
        <v>10</v>
      </c>
      <c r="L181" s="61"/>
      <c r="M181" s="61">
        <v>20</v>
      </c>
      <c r="N181" s="61">
        <v>40</v>
      </c>
      <c r="O181" s="61"/>
      <c r="P181" s="61"/>
      <c r="Q181" s="61"/>
      <c r="R181" s="61"/>
      <c r="S181" s="61"/>
      <c r="T181" s="61">
        <v>2</v>
      </c>
      <c r="U181" s="61">
        <v>2</v>
      </c>
      <c r="V181" s="115"/>
    </row>
    <row r="182" spans="1:22" s="34" customFormat="1" ht="12.75">
      <c r="A182" s="183">
        <v>32</v>
      </c>
      <c r="B182" s="58"/>
      <c r="C182" s="58" t="s">
        <v>273</v>
      </c>
      <c r="D182" s="59">
        <v>150</v>
      </c>
      <c r="E182" s="60" t="s">
        <v>272</v>
      </c>
      <c r="F182" s="99">
        <f t="shared" si="10"/>
        <v>46.3</v>
      </c>
      <c r="G182" s="61"/>
      <c r="H182" s="61"/>
      <c r="I182" s="61"/>
      <c r="J182" s="61"/>
      <c r="K182" s="61"/>
      <c r="L182" s="61"/>
      <c r="M182" s="61"/>
      <c r="N182" s="61">
        <v>36.3</v>
      </c>
      <c r="O182" s="61"/>
      <c r="P182" s="61"/>
      <c r="Q182" s="61"/>
      <c r="R182" s="61"/>
      <c r="S182" s="61"/>
      <c r="T182" s="61">
        <v>10</v>
      </c>
      <c r="U182" s="61"/>
      <c r="V182" s="115"/>
    </row>
    <row r="183" spans="1:22" s="34" customFormat="1" ht="12.75">
      <c r="A183" s="60">
        <v>33</v>
      </c>
      <c r="B183" s="57" t="s">
        <v>274</v>
      </c>
      <c r="C183" s="254" t="s">
        <v>275</v>
      </c>
      <c r="D183" s="245">
        <v>750</v>
      </c>
      <c r="E183" s="246" t="s">
        <v>227</v>
      </c>
      <c r="F183" s="309">
        <f t="shared" si="10"/>
        <v>72.7</v>
      </c>
      <c r="G183" s="247">
        <v>9.4</v>
      </c>
      <c r="H183" s="247">
        <v>1</v>
      </c>
      <c r="I183" s="247">
        <v>1</v>
      </c>
      <c r="J183" s="247">
        <v>1</v>
      </c>
      <c r="K183" s="247">
        <v>3</v>
      </c>
      <c r="L183" s="247"/>
      <c r="M183" s="247"/>
      <c r="N183" s="247">
        <v>4.9</v>
      </c>
      <c r="O183" s="247"/>
      <c r="P183" s="247"/>
      <c r="Q183" s="247"/>
      <c r="R183" s="247"/>
      <c r="S183" s="247"/>
      <c r="T183" s="247">
        <v>1.1</v>
      </c>
      <c r="U183" s="247">
        <v>51.3</v>
      </c>
      <c r="V183" s="115"/>
    </row>
    <row r="184" spans="1:22" s="34" customFormat="1" ht="12.75">
      <c r="A184" s="183">
        <v>34</v>
      </c>
      <c r="B184" s="62"/>
      <c r="C184" s="58" t="s">
        <v>276</v>
      </c>
      <c r="D184" s="59">
        <v>650</v>
      </c>
      <c r="E184" s="60" t="s">
        <v>227</v>
      </c>
      <c r="F184" s="99">
        <f t="shared" si="10"/>
        <v>39</v>
      </c>
      <c r="G184" s="61"/>
      <c r="H184" s="61"/>
      <c r="I184" s="61">
        <v>2</v>
      </c>
      <c r="J184" s="61">
        <v>1</v>
      </c>
      <c r="K184" s="61"/>
      <c r="L184" s="61"/>
      <c r="M184" s="61"/>
      <c r="N184" s="61">
        <v>6.2</v>
      </c>
      <c r="O184" s="61"/>
      <c r="P184" s="61"/>
      <c r="Q184" s="61"/>
      <c r="R184" s="61"/>
      <c r="S184" s="61"/>
      <c r="T184" s="61">
        <v>0.5</v>
      </c>
      <c r="U184" s="61">
        <v>29.3</v>
      </c>
      <c r="V184" s="115"/>
    </row>
    <row r="185" spans="1:22" s="34" customFormat="1" ht="12.75">
      <c r="A185" s="60">
        <v>35</v>
      </c>
      <c r="B185" s="63"/>
      <c r="C185" s="58" t="s">
        <v>405</v>
      </c>
      <c r="D185" s="59">
        <v>1050</v>
      </c>
      <c r="E185" s="60" t="s">
        <v>37</v>
      </c>
      <c r="F185" s="99">
        <f t="shared" si="10"/>
        <v>85</v>
      </c>
      <c r="G185" s="61">
        <v>6.5</v>
      </c>
      <c r="H185" s="61"/>
      <c r="I185" s="61"/>
      <c r="J185" s="61"/>
      <c r="K185" s="61"/>
      <c r="L185" s="61"/>
      <c r="M185" s="61"/>
      <c r="N185" s="61">
        <v>32</v>
      </c>
      <c r="O185" s="61"/>
      <c r="P185" s="61"/>
      <c r="Q185" s="61">
        <v>1.5</v>
      </c>
      <c r="R185" s="61">
        <v>14</v>
      </c>
      <c r="S185" s="61">
        <v>0</v>
      </c>
      <c r="T185" s="61">
        <v>0.7</v>
      </c>
      <c r="U185" s="61">
        <v>30.3</v>
      </c>
      <c r="V185" s="115"/>
    </row>
    <row r="186" spans="1:22" s="34" customFormat="1" ht="12.75">
      <c r="A186" s="183">
        <v>36</v>
      </c>
      <c r="B186" s="58" t="s">
        <v>211</v>
      </c>
      <c r="C186" s="58" t="s">
        <v>277</v>
      </c>
      <c r="D186" s="59">
        <v>200</v>
      </c>
      <c r="E186" s="60" t="s">
        <v>278</v>
      </c>
      <c r="F186" s="99">
        <f t="shared" si="10"/>
        <v>72</v>
      </c>
      <c r="G186" s="61">
        <v>0.1</v>
      </c>
      <c r="H186" s="61"/>
      <c r="I186" s="61">
        <v>10</v>
      </c>
      <c r="J186" s="61">
        <v>1</v>
      </c>
      <c r="K186" s="61">
        <v>3.5</v>
      </c>
      <c r="L186" s="61"/>
      <c r="M186" s="61">
        <v>1</v>
      </c>
      <c r="N186" s="61">
        <v>15.3</v>
      </c>
      <c r="O186" s="61">
        <v>0.1</v>
      </c>
      <c r="P186" s="61"/>
      <c r="Q186" s="61"/>
      <c r="R186" s="61"/>
      <c r="S186" s="61">
        <v>30</v>
      </c>
      <c r="T186" s="61">
        <v>3</v>
      </c>
      <c r="U186" s="61">
        <v>8</v>
      </c>
      <c r="V186" s="115"/>
    </row>
    <row r="187" spans="1:22" s="34" customFormat="1" ht="12.75">
      <c r="A187" s="60">
        <v>37</v>
      </c>
      <c r="B187" s="58" t="s">
        <v>279</v>
      </c>
      <c r="C187" s="58" t="s">
        <v>90</v>
      </c>
      <c r="D187" s="59">
        <v>900</v>
      </c>
      <c r="E187" s="60" t="s">
        <v>280</v>
      </c>
      <c r="F187" s="99">
        <f t="shared" si="10"/>
        <v>32</v>
      </c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>
        <v>0.2</v>
      </c>
      <c r="U187" s="61">
        <f>32-0.2</f>
        <v>31.8</v>
      </c>
      <c r="V187" s="115"/>
    </row>
    <row r="188" spans="1:22" s="34" customFormat="1" ht="12.75">
      <c r="A188" s="183">
        <v>38</v>
      </c>
      <c r="B188" s="57" t="s">
        <v>281</v>
      </c>
      <c r="C188" s="58" t="s">
        <v>283</v>
      </c>
      <c r="D188" s="59">
        <v>850</v>
      </c>
      <c r="E188" s="60" t="s">
        <v>137</v>
      </c>
      <c r="F188" s="99">
        <f t="shared" si="10"/>
        <v>71.5</v>
      </c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>
        <v>10</v>
      </c>
      <c r="U188" s="61">
        <v>61.5</v>
      </c>
      <c r="V188" s="115"/>
    </row>
    <row r="189" spans="1:22" s="34" customFormat="1" ht="12.75">
      <c r="A189" s="60">
        <v>39</v>
      </c>
      <c r="B189" s="63" t="s">
        <v>281</v>
      </c>
      <c r="C189" s="58" t="s">
        <v>282</v>
      </c>
      <c r="D189" s="59">
        <v>1200</v>
      </c>
      <c r="E189" s="60" t="s">
        <v>137</v>
      </c>
      <c r="F189" s="99">
        <f t="shared" si="10"/>
        <v>78.6</v>
      </c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>
        <v>12</v>
      </c>
      <c r="U189" s="61">
        <v>66.6</v>
      </c>
      <c r="V189" s="115"/>
    </row>
    <row r="190" spans="1:22" s="34" customFormat="1" ht="24">
      <c r="A190" s="183">
        <v>40</v>
      </c>
      <c r="B190" s="63" t="s">
        <v>284</v>
      </c>
      <c r="C190" s="58" t="s">
        <v>285</v>
      </c>
      <c r="D190" s="59">
        <v>900</v>
      </c>
      <c r="E190" s="60" t="s">
        <v>342</v>
      </c>
      <c r="F190" s="99">
        <f t="shared" si="10"/>
        <v>8</v>
      </c>
      <c r="G190" s="61"/>
      <c r="H190" s="61"/>
      <c r="I190" s="61"/>
      <c r="J190" s="61">
        <v>6.9</v>
      </c>
      <c r="K190" s="61"/>
      <c r="L190" s="61"/>
      <c r="M190" s="61"/>
      <c r="N190" s="61"/>
      <c r="O190" s="61"/>
      <c r="P190" s="61"/>
      <c r="Q190" s="61"/>
      <c r="R190" s="61"/>
      <c r="S190" s="61"/>
      <c r="T190" s="61">
        <v>0.1</v>
      </c>
      <c r="U190" s="61">
        <v>1</v>
      </c>
      <c r="V190" s="115"/>
    </row>
    <row r="191" spans="1:22" s="34" customFormat="1" ht="24">
      <c r="A191" s="60">
        <v>41</v>
      </c>
      <c r="B191" s="62" t="s">
        <v>390</v>
      </c>
      <c r="C191" s="58" t="s">
        <v>245</v>
      </c>
      <c r="D191" s="59">
        <v>450</v>
      </c>
      <c r="E191" s="60" t="s">
        <v>293</v>
      </c>
      <c r="F191" s="99">
        <f t="shared" si="10"/>
        <v>35.00000000000001</v>
      </c>
      <c r="G191" s="61">
        <v>4</v>
      </c>
      <c r="H191" s="61"/>
      <c r="I191" s="61">
        <v>15</v>
      </c>
      <c r="J191" s="61">
        <v>0.2</v>
      </c>
      <c r="K191" s="61"/>
      <c r="L191" s="61"/>
      <c r="M191" s="61"/>
      <c r="N191" s="61">
        <v>8</v>
      </c>
      <c r="O191" s="61"/>
      <c r="P191" s="61">
        <v>5</v>
      </c>
      <c r="Q191" s="61"/>
      <c r="R191" s="61"/>
      <c r="S191" s="61"/>
      <c r="T191" s="61">
        <v>0.2</v>
      </c>
      <c r="U191" s="61">
        <v>2.6</v>
      </c>
      <c r="V191" s="115"/>
    </row>
    <row r="192" spans="1:22" s="34" customFormat="1" ht="12.75">
      <c r="A192" s="183">
        <v>42</v>
      </c>
      <c r="B192" s="57" t="s">
        <v>286</v>
      </c>
      <c r="C192" s="58" t="s">
        <v>287</v>
      </c>
      <c r="D192" s="59">
        <v>830</v>
      </c>
      <c r="E192" s="60" t="s">
        <v>37</v>
      </c>
      <c r="F192" s="99">
        <f t="shared" si="10"/>
        <v>200</v>
      </c>
      <c r="G192" s="61">
        <v>6.5</v>
      </c>
      <c r="H192" s="61"/>
      <c r="I192" s="61">
        <v>6</v>
      </c>
      <c r="J192" s="61">
        <v>12</v>
      </c>
      <c r="K192" s="61"/>
      <c r="L192" s="61"/>
      <c r="M192" s="61"/>
      <c r="N192" s="61">
        <v>81.5</v>
      </c>
      <c r="O192" s="61"/>
      <c r="P192" s="61"/>
      <c r="Q192" s="61"/>
      <c r="R192" s="61">
        <v>1</v>
      </c>
      <c r="S192" s="61">
        <v>5</v>
      </c>
      <c r="T192" s="61">
        <v>65</v>
      </c>
      <c r="U192" s="61">
        <v>23</v>
      </c>
      <c r="V192" s="115"/>
    </row>
    <row r="193" spans="1:22" s="34" customFormat="1" ht="12.75">
      <c r="A193" s="60">
        <v>43</v>
      </c>
      <c r="B193" s="62"/>
      <c r="C193" s="58" t="s">
        <v>289</v>
      </c>
      <c r="D193" s="59">
        <v>950</v>
      </c>
      <c r="E193" s="60" t="s">
        <v>37</v>
      </c>
      <c r="F193" s="99">
        <f t="shared" si="10"/>
        <v>16</v>
      </c>
      <c r="G193" s="61">
        <v>1</v>
      </c>
      <c r="H193" s="61">
        <v>10.5</v>
      </c>
      <c r="I193" s="61"/>
      <c r="J193" s="61">
        <v>1</v>
      </c>
      <c r="K193" s="61"/>
      <c r="L193" s="61"/>
      <c r="M193" s="61"/>
      <c r="N193" s="61">
        <v>0.5</v>
      </c>
      <c r="O193" s="61"/>
      <c r="P193" s="61"/>
      <c r="Q193" s="61"/>
      <c r="R193" s="61"/>
      <c r="S193" s="61"/>
      <c r="T193" s="61">
        <v>0.1</v>
      </c>
      <c r="U193" s="61">
        <v>2.9</v>
      </c>
      <c r="V193" s="115"/>
    </row>
    <row r="194" spans="1:22" s="34" customFormat="1" ht="12.75">
      <c r="A194" s="183">
        <v>44</v>
      </c>
      <c r="B194" s="62"/>
      <c r="C194" s="58" t="s">
        <v>288</v>
      </c>
      <c r="D194" s="59">
        <v>1200</v>
      </c>
      <c r="E194" s="60" t="s">
        <v>37</v>
      </c>
      <c r="F194" s="99">
        <f t="shared" si="10"/>
        <v>68</v>
      </c>
      <c r="G194" s="61"/>
      <c r="H194" s="61"/>
      <c r="I194" s="61"/>
      <c r="J194" s="61">
        <v>55</v>
      </c>
      <c r="K194" s="61"/>
      <c r="L194" s="61"/>
      <c r="M194" s="61"/>
      <c r="N194" s="61"/>
      <c r="O194" s="61"/>
      <c r="P194" s="61"/>
      <c r="Q194" s="61"/>
      <c r="R194" s="61"/>
      <c r="S194" s="61"/>
      <c r="T194" s="61">
        <v>1</v>
      </c>
      <c r="U194" s="61">
        <v>12</v>
      </c>
      <c r="V194" s="115"/>
    </row>
    <row r="195" spans="1:22" s="34" customFormat="1" ht="27.75" customHeight="1">
      <c r="A195" s="60">
        <v>45</v>
      </c>
      <c r="B195" s="63"/>
      <c r="C195" s="58" t="s">
        <v>290</v>
      </c>
      <c r="D195" s="59">
        <v>1350</v>
      </c>
      <c r="E195" s="60" t="s">
        <v>37</v>
      </c>
      <c r="F195" s="99">
        <f t="shared" si="10"/>
        <v>83</v>
      </c>
      <c r="G195" s="61"/>
      <c r="H195" s="61"/>
      <c r="I195" s="61"/>
      <c r="J195" s="61">
        <v>33</v>
      </c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>
        <v>50</v>
      </c>
      <c r="V195" s="115"/>
    </row>
    <row r="196" spans="1:22" s="34" customFormat="1" ht="24">
      <c r="A196" s="183">
        <v>46</v>
      </c>
      <c r="B196" s="57" t="s">
        <v>291</v>
      </c>
      <c r="C196" s="58" t="s">
        <v>292</v>
      </c>
      <c r="D196" s="59">
        <v>240</v>
      </c>
      <c r="E196" s="60" t="s">
        <v>293</v>
      </c>
      <c r="F196" s="99">
        <f t="shared" si="10"/>
        <v>50.4</v>
      </c>
      <c r="G196" s="61">
        <v>0.9</v>
      </c>
      <c r="H196" s="61"/>
      <c r="I196" s="61"/>
      <c r="J196" s="61"/>
      <c r="K196" s="61"/>
      <c r="L196" s="61"/>
      <c r="M196" s="61"/>
      <c r="N196" s="61">
        <v>13.5</v>
      </c>
      <c r="O196" s="61"/>
      <c r="P196" s="61"/>
      <c r="Q196" s="61"/>
      <c r="R196" s="61">
        <v>18</v>
      </c>
      <c r="S196" s="61"/>
      <c r="T196" s="61">
        <v>18</v>
      </c>
      <c r="U196" s="61"/>
      <c r="V196" s="115"/>
    </row>
    <row r="197" spans="1:22" s="34" customFormat="1" ht="12.75">
      <c r="A197" s="60">
        <v>47</v>
      </c>
      <c r="B197" s="62"/>
      <c r="C197" s="58" t="s">
        <v>294</v>
      </c>
      <c r="D197" s="59">
        <v>140</v>
      </c>
      <c r="E197" s="60" t="s">
        <v>278</v>
      </c>
      <c r="F197" s="99">
        <f t="shared" si="10"/>
        <v>85.6</v>
      </c>
      <c r="G197" s="61"/>
      <c r="H197" s="61"/>
      <c r="I197" s="61"/>
      <c r="J197" s="61"/>
      <c r="K197" s="61"/>
      <c r="L197" s="61"/>
      <c r="M197" s="61"/>
      <c r="N197" s="61">
        <v>7.3</v>
      </c>
      <c r="O197" s="61"/>
      <c r="P197" s="61"/>
      <c r="Q197" s="61"/>
      <c r="R197" s="61">
        <v>8</v>
      </c>
      <c r="S197" s="61">
        <v>60.3</v>
      </c>
      <c r="T197" s="61">
        <v>10</v>
      </c>
      <c r="U197" s="61"/>
      <c r="V197" s="115"/>
    </row>
    <row r="198" spans="1:22" s="34" customFormat="1" ht="12.75">
      <c r="A198" s="183">
        <v>48</v>
      </c>
      <c r="B198" s="63"/>
      <c r="C198" s="58" t="s">
        <v>295</v>
      </c>
      <c r="D198" s="59">
        <v>890</v>
      </c>
      <c r="E198" s="60" t="s">
        <v>37</v>
      </c>
      <c r="F198" s="99">
        <f t="shared" si="10"/>
        <v>31</v>
      </c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>
        <v>2</v>
      </c>
      <c r="U198" s="61">
        <v>29</v>
      </c>
      <c r="V198" s="115"/>
    </row>
    <row r="199" spans="1:22" s="34" customFormat="1" ht="12.75">
      <c r="A199" s="60">
        <v>49</v>
      </c>
      <c r="B199" s="65" t="s">
        <v>296</v>
      </c>
      <c r="C199" s="58" t="s">
        <v>297</v>
      </c>
      <c r="D199" s="59">
        <v>300</v>
      </c>
      <c r="E199" s="60" t="s">
        <v>137</v>
      </c>
      <c r="F199" s="99">
        <f t="shared" si="10"/>
        <v>41.669999999999995</v>
      </c>
      <c r="G199" s="61">
        <v>0.6</v>
      </c>
      <c r="H199" s="61"/>
      <c r="I199" s="61">
        <v>9.5</v>
      </c>
      <c r="J199" s="61"/>
      <c r="K199" s="61"/>
      <c r="L199" s="61">
        <v>0.8</v>
      </c>
      <c r="M199" s="61"/>
      <c r="N199" s="61">
        <v>24.9</v>
      </c>
      <c r="O199" s="61">
        <v>0.25</v>
      </c>
      <c r="P199" s="61"/>
      <c r="Q199" s="61"/>
      <c r="R199" s="61"/>
      <c r="S199" s="61"/>
      <c r="T199" s="61">
        <v>3.22</v>
      </c>
      <c r="U199" s="61">
        <v>2.4</v>
      </c>
      <c r="V199" s="115"/>
    </row>
    <row r="200" spans="1:22" s="34" customFormat="1" ht="12.75">
      <c r="A200" s="183">
        <v>50</v>
      </c>
      <c r="B200" s="64"/>
      <c r="C200" s="58" t="s">
        <v>383</v>
      </c>
      <c r="D200" s="59">
        <v>1100</v>
      </c>
      <c r="E200" s="60" t="s">
        <v>37</v>
      </c>
      <c r="F200" s="99">
        <f t="shared" si="10"/>
        <v>21.8</v>
      </c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>
        <v>21.8</v>
      </c>
      <c r="V200" s="115"/>
    </row>
    <row r="201" spans="1:22" s="34" customFormat="1" ht="12.75">
      <c r="A201" s="60">
        <v>51</v>
      </c>
      <c r="B201" s="57" t="s">
        <v>298</v>
      </c>
      <c r="C201" s="254" t="s">
        <v>299</v>
      </c>
      <c r="D201" s="245">
        <v>500</v>
      </c>
      <c r="E201" s="246" t="s">
        <v>227</v>
      </c>
      <c r="F201" s="309">
        <f t="shared" si="10"/>
        <v>80</v>
      </c>
      <c r="G201" s="247"/>
      <c r="H201" s="247"/>
      <c r="I201" s="247">
        <v>2</v>
      </c>
      <c r="J201" s="247"/>
      <c r="K201" s="247"/>
      <c r="L201" s="247">
        <v>4</v>
      </c>
      <c r="M201" s="247"/>
      <c r="N201" s="247">
        <v>35</v>
      </c>
      <c r="O201" s="247">
        <v>4</v>
      </c>
      <c r="P201" s="247">
        <v>15</v>
      </c>
      <c r="Q201" s="247"/>
      <c r="R201" s="247">
        <v>2</v>
      </c>
      <c r="S201" s="247"/>
      <c r="T201" s="247">
        <v>2</v>
      </c>
      <c r="U201" s="247">
        <v>16</v>
      </c>
      <c r="V201" s="115"/>
    </row>
    <row r="202" spans="1:22" s="34" customFormat="1" ht="12.75">
      <c r="A202" s="183">
        <v>52</v>
      </c>
      <c r="B202" s="62"/>
      <c r="C202" s="58" t="s">
        <v>300</v>
      </c>
      <c r="D202" s="59">
        <v>920</v>
      </c>
      <c r="E202" s="60" t="s">
        <v>37</v>
      </c>
      <c r="F202" s="99">
        <f t="shared" si="10"/>
        <v>34.04</v>
      </c>
      <c r="G202" s="61"/>
      <c r="H202" s="61"/>
      <c r="I202" s="61">
        <v>19</v>
      </c>
      <c r="J202" s="61"/>
      <c r="K202" s="61"/>
      <c r="L202" s="61"/>
      <c r="M202" s="61"/>
      <c r="N202" s="61">
        <v>12</v>
      </c>
      <c r="O202" s="61"/>
      <c r="P202" s="61"/>
      <c r="Q202" s="61"/>
      <c r="R202" s="61"/>
      <c r="S202" s="61"/>
      <c r="T202" s="61">
        <v>0.04</v>
      </c>
      <c r="U202" s="61">
        <v>3</v>
      </c>
      <c r="V202" s="115"/>
    </row>
    <row r="203" spans="1:22" s="34" customFormat="1" ht="12.75">
      <c r="A203" s="60">
        <v>53</v>
      </c>
      <c r="B203" s="255" t="s">
        <v>301</v>
      </c>
      <c r="C203" s="58" t="s">
        <v>301</v>
      </c>
      <c r="D203" s="59">
        <v>550</v>
      </c>
      <c r="E203" s="60" t="s">
        <v>302</v>
      </c>
      <c r="F203" s="99">
        <f t="shared" si="10"/>
        <v>56.859</v>
      </c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>
        <v>56.859</v>
      </c>
      <c r="V203" s="115"/>
    </row>
    <row r="204" spans="1:22" s="34" customFormat="1" ht="12.75">
      <c r="A204" s="183">
        <v>54</v>
      </c>
      <c r="B204" s="58" t="s">
        <v>303</v>
      </c>
      <c r="C204" s="239" t="s">
        <v>304</v>
      </c>
      <c r="D204" s="240">
        <v>140</v>
      </c>
      <c r="E204" s="241" t="s">
        <v>112</v>
      </c>
      <c r="F204" s="205">
        <f t="shared" si="10"/>
        <v>131.2</v>
      </c>
      <c r="G204" s="242">
        <v>1</v>
      </c>
      <c r="H204" s="242"/>
      <c r="I204" s="242">
        <v>22</v>
      </c>
      <c r="J204" s="242"/>
      <c r="K204" s="242">
        <v>40</v>
      </c>
      <c r="L204" s="242"/>
      <c r="M204" s="242">
        <v>5</v>
      </c>
      <c r="N204" s="242">
        <v>31</v>
      </c>
      <c r="O204" s="242">
        <v>0.2</v>
      </c>
      <c r="P204" s="242">
        <v>3</v>
      </c>
      <c r="Q204" s="242">
        <v>4</v>
      </c>
      <c r="R204" s="242">
        <v>8</v>
      </c>
      <c r="S204" s="242">
        <v>13</v>
      </c>
      <c r="T204" s="242">
        <v>4</v>
      </c>
      <c r="U204" s="242"/>
      <c r="V204" s="115"/>
    </row>
    <row r="205" spans="1:22" s="34" customFormat="1" ht="12.75">
      <c r="A205" s="60">
        <v>55</v>
      </c>
      <c r="B205" s="58" t="s">
        <v>305</v>
      </c>
      <c r="C205" s="58" t="s">
        <v>306</v>
      </c>
      <c r="D205" s="59">
        <v>500</v>
      </c>
      <c r="E205" s="47" t="s">
        <v>222</v>
      </c>
      <c r="F205" s="99">
        <f>SUM(G205:U205)</f>
        <v>12.3</v>
      </c>
      <c r="G205" s="61"/>
      <c r="H205" s="61">
        <v>3</v>
      </c>
      <c r="I205" s="61"/>
      <c r="J205" s="61"/>
      <c r="K205" s="61"/>
      <c r="L205" s="61"/>
      <c r="M205" s="61"/>
      <c r="N205" s="61">
        <v>7.3</v>
      </c>
      <c r="O205" s="61"/>
      <c r="P205" s="61"/>
      <c r="Q205" s="61"/>
      <c r="R205" s="61"/>
      <c r="S205" s="61"/>
      <c r="T205" s="61">
        <v>1</v>
      </c>
      <c r="U205" s="61">
        <v>1</v>
      </c>
      <c r="V205" s="115"/>
    </row>
    <row r="206" spans="1:22" s="34" customFormat="1" ht="12.75">
      <c r="A206" s="183">
        <v>56</v>
      </c>
      <c r="B206" s="58" t="s">
        <v>307</v>
      </c>
      <c r="C206" s="58" t="s">
        <v>308</v>
      </c>
      <c r="D206" s="59">
        <v>720</v>
      </c>
      <c r="E206" s="47" t="s">
        <v>246</v>
      </c>
      <c r="F206" s="99">
        <f>SUM(G206:U206)</f>
        <v>38.60000000000001</v>
      </c>
      <c r="G206" s="61">
        <v>0.1</v>
      </c>
      <c r="H206" s="61"/>
      <c r="I206" s="61">
        <v>2.5</v>
      </c>
      <c r="J206" s="61">
        <v>19.3</v>
      </c>
      <c r="K206" s="61"/>
      <c r="L206" s="61"/>
      <c r="M206" s="61"/>
      <c r="N206" s="61">
        <v>6.3</v>
      </c>
      <c r="O206" s="61"/>
      <c r="P206" s="61"/>
      <c r="Q206" s="61"/>
      <c r="R206" s="61"/>
      <c r="S206" s="61"/>
      <c r="T206" s="61">
        <v>2.1</v>
      </c>
      <c r="U206" s="61">
        <v>8.3</v>
      </c>
      <c r="V206" s="115"/>
    </row>
    <row r="207" spans="1:22" s="34" customFormat="1" ht="24">
      <c r="A207" s="60">
        <v>57</v>
      </c>
      <c r="B207" s="64" t="s">
        <v>406</v>
      </c>
      <c r="C207" s="58" t="s">
        <v>251</v>
      </c>
      <c r="D207" s="59">
        <v>900</v>
      </c>
      <c r="E207" s="47" t="s">
        <v>175</v>
      </c>
      <c r="F207" s="99">
        <f>SUM(G207:U207)</f>
        <v>15</v>
      </c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>
        <v>15</v>
      </c>
      <c r="V207" s="115"/>
    </row>
    <row r="208" spans="1:22" s="34" customFormat="1" ht="12.75">
      <c r="A208" s="183">
        <v>58</v>
      </c>
      <c r="B208" s="65" t="s">
        <v>309</v>
      </c>
      <c r="C208" s="65" t="s">
        <v>310</v>
      </c>
      <c r="D208" s="192">
        <v>1600</v>
      </c>
      <c r="E208" s="191" t="s">
        <v>71</v>
      </c>
      <c r="F208" s="99">
        <f>SUM(G208:U208)</f>
        <v>18</v>
      </c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>
        <v>5.5</v>
      </c>
      <c r="S208" s="193"/>
      <c r="T208" s="193">
        <v>0.5</v>
      </c>
      <c r="U208" s="193">
        <v>12</v>
      </c>
      <c r="V208" s="115"/>
    </row>
    <row r="209" spans="1:21" ht="12.75" customHeight="1">
      <c r="A209" s="347" t="s">
        <v>311</v>
      </c>
      <c r="B209" s="348"/>
      <c r="C209" s="348"/>
      <c r="D209" s="348"/>
      <c r="E209" s="349"/>
      <c r="F209" s="196">
        <f aca="true" t="shared" si="11" ref="F209:U209">SUM(F151:F208)</f>
        <v>2835.08</v>
      </c>
      <c r="G209" s="196">
        <f t="shared" si="11"/>
        <v>94.79999999999998</v>
      </c>
      <c r="H209" s="196">
        <f t="shared" si="11"/>
        <v>22</v>
      </c>
      <c r="I209" s="196">
        <f t="shared" si="11"/>
        <v>270.29999999999995</v>
      </c>
      <c r="J209" s="196">
        <f t="shared" si="11"/>
        <v>163.3</v>
      </c>
      <c r="K209" s="196">
        <f t="shared" si="11"/>
        <v>77.5</v>
      </c>
      <c r="L209" s="196">
        <f t="shared" si="11"/>
        <v>5</v>
      </c>
      <c r="M209" s="196">
        <f t="shared" si="11"/>
        <v>39.2</v>
      </c>
      <c r="N209" s="196">
        <f t="shared" si="11"/>
        <v>695.1999999999999</v>
      </c>
      <c r="O209" s="248">
        <f t="shared" si="11"/>
        <v>5.65</v>
      </c>
      <c r="P209" s="196">
        <f t="shared" si="11"/>
        <v>42</v>
      </c>
      <c r="Q209" s="196">
        <f t="shared" si="11"/>
        <v>9.5</v>
      </c>
      <c r="R209" s="196">
        <f t="shared" si="11"/>
        <v>145</v>
      </c>
      <c r="S209" s="196">
        <f t="shared" si="11"/>
        <v>158.5</v>
      </c>
      <c r="T209" s="196">
        <f t="shared" si="11"/>
        <v>197.945</v>
      </c>
      <c r="U209" s="196">
        <f t="shared" si="11"/>
        <v>909.185</v>
      </c>
    </row>
    <row r="210" spans="1:21" ht="13.5" thickBot="1">
      <c r="A210" s="330" t="s">
        <v>332</v>
      </c>
      <c r="B210" s="331"/>
      <c r="C210" s="331"/>
      <c r="D210" s="331"/>
      <c r="E210" s="332"/>
      <c r="F210" s="199">
        <f>SUM(G210:U210)</f>
        <v>99.99999999999999</v>
      </c>
      <c r="G210" s="66">
        <f>G209/F209*100</f>
        <v>3.3438209856511985</v>
      </c>
      <c r="H210" s="66">
        <f>H209/F209*100</f>
        <v>0.7759922118599828</v>
      </c>
      <c r="I210" s="66">
        <f>I209/F209*100</f>
        <v>9.534122493897879</v>
      </c>
      <c r="J210" s="66">
        <f>J209/F209*100</f>
        <v>5.759978554397054</v>
      </c>
      <c r="K210" s="66">
        <f>K209/F209*100</f>
        <v>2.7336089281431213</v>
      </c>
      <c r="L210" s="66">
        <f>L209/F209*100</f>
        <v>0.17636186633181428</v>
      </c>
      <c r="M210" s="66">
        <f>M209/F209*100</f>
        <v>1.3826770320414241</v>
      </c>
      <c r="N210" s="66">
        <f>N209/F209*100</f>
        <v>24.521353894775455</v>
      </c>
      <c r="O210" s="66">
        <f>O209/F209*100</f>
        <v>0.19928890895495013</v>
      </c>
      <c r="P210" s="66">
        <f>P209/F209*100</f>
        <v>1.48143967718724</v>
      </c>
      <c r="Q210" s="66">
        <f>Q209/F209*100</f>
        <v>0.3350875460304471</v>
      </c>
      <c r="R210" s="66">
        <f>R209/F209*100</f>
        <v>5.114494123622614</v>
      </c>
      <c r="S210" s="66">
        <f>S209/F209*100</f>
        <v>5.590671162718513</v>
      </c>
      <c r="T210" s="66">
        <f>T209/F209*100</f>
        <v>6.981989926210195</v>
      </c>
      <c r="U210" s="66">
        <f>U209/F209*100</f>
        <v>32.06911268817811</v>
      </c>
    </row>
    <row r="211" spans="1:21" ht="12.75">
      <c r="A211" s="333" t="s">
        <v>312</v>
      </c>
      <c r="B211" s="334"/>
      <c r="C211" s="334"/>
      <c r="D211" s="334"/>
      <c r="E211" s="335"/>
      <c r="F211" s="197">
        <f aca="true" t="shared" si="12" ref="F211:U211">F42+F62+F80+F112+F149+F209</f>
        <v>16895.457000000002</v>
      </c>
      <c r="G211" s="198">
        <f t="shared" si="12"/>
        <v>336.246</v>
      </c>
      <c r="H211" s="198">
        <f t="shared" si="12"/>
        <v>117.6</v>
      </c>
      <c r="I211" s="198">
        <f t="shared" si="12"/>
        <v>952.088</v>
      </c>
      <c r="J211" s="198">
        <f t="shared" si="12"/>
        <v>489.375</v>
      </c>
      <c r="K211" s="198">
        <f t="shared" si="12"/>
        <v>522.5999999999999</v>
      </c>
      <c r="L211" s="198">
        <f t="shared" si="12"/>
        <v>13.9</v>
      </c>
      <c r="M211" s="198">
        <f t="shared" si="12"/>
        <v>610.359</v>
      </c>
      <c r="N211" s="198">
        <f t="shared" si="12"/>
        <v>2753.85</v>
      </c>
      <c r="O211" s="198">
        <f t="shared" si="12"/>
        <v>17.92</v>
      </c>
      <c r="P211" s="198">
        <f t="shared" si="12"/>
        <v>711.24</v>
      </c>
      <c r="Q211" s="198">
        <f t="shared" si="12"/>
        <v>379.61199999999997</v>
      </c>
      <c r="R211" s="198">
        <f t="shared" si="12"/>
        <v>525</v>
      </c>
      <c r="S211" s="198">
        <f t="shared" si="12"/>
        <v>4203.282</v>
      </c>
      <c r="T211" s="198">
        <f t="shared" si="12"/>
        <v>679.527</v>
      </c>
      <c r="U211" s="198">
        <f t="shared" si="12"/>
        <v>4582.858</v>
      </c>
    </row>
    <row r="212" spans="1:21" ht="12.75">
      <c r="A212" s="336" t="s">
        <v>332</v>
      </c>
      <c r="B212" s="337"/>
      <c r="C212" s="337"/>
      <c r="D212" s="337"/>
      <c r="E212" s="338"/>
      <c r="F212" s="194">
        <f>SUM(G212:U212)</f>
        <v>99.99999999999999</v>
      </c>
      <c r="G212" s="195">
        <f>G211*100/F211</f>
        <v>1.9901562887585695</v>
      </c>
      <c r="H212" s="195">
        <f>H211*100/F211</f>
        <v>0.6960450966197599</v>
      </c>
      <c r="I212" s="195">
        <f>I211*100/F211</f>
        <v>5.635171632232262</v>
      </c>
      <c r="J212" s="195">
        <f>J211*100/F211</f>
        <v>2.896488683318835</v>
      </c>
      <c r="K212" s="195">
        <f>K211*100/F211</f>
        <v>3.0931391793663816</v>
      </c>
      <c r="L212" s="195">
        <f>L211*100/F211</f>
        <v>0.08227063642019271</v>
      </c>
      <c r="M212" s="195">
        <f>M211*100/F211</f>
        <v>3.612562832718878</v>
      </c>
      <c r="N212" s="195">
        <f>N211*100/F211</f>
        <v>16.29935195005379</v>
      </c>
      <c r="O212" s="195">
        <f>O211*100/F211</f>
        <v>0.10606401472301104</v>
      </c>
      <c r="P212" s="195">
        <f>P211*100/F211</f>
        <v>4.209652334352364</v>
      </c>
      <c r="Q212" s="195">
        <f>Q211*100/F211</f>
        <v>2.2468288368879277</v>
      </c>
      <c r="R212" s="195">
        <f>R211*100/F211</f>
        <v>3.1073441813382137</v>
      </c>
      <c r="S212" s="195">
        <f>S211*100/F211</f>
        <v>24.87817879090219</v>
      </c>
      <c r="T212" s="195">
        <f>T211*100/F211</f>
        <v>4.021950989547072</v>
      </c>
      <c r="U212" s="195">
        <f>U211*100/F211</f>
        <v>27.124794552760545</v>
      </c>
    </row>
    <row r="213" spans="1:21" ht="12.75">
      <c r="A213" s="67"/>
      <c r="B213" s="68"/>
      <c r="C213" s="68"/>
      <c r="D213" s="68"/>
      <c r="E213" s="68"/>
      <c r="F213" s="121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</row>
  </sheetData>
  <sheetProtection/>
  <mergeCells count="21">
    <mergeCell ref="A210:E210"/>
    <mergeCell ref="A211:E211"/>
    <mergeCell ref="A212:E212"/>
    <mergeCell ref="B84:B85"/>
    <mergeCell ref="A112:E112"/>
    <mergeCell ref="A113:E113"/>
    <mergeCell ref="B149:E149"/>
    <mergeCell ref="B150:E150"/>
    <mergeCell ref="A209:E209"/>
    <mergeCell ref="A43:E43"/>
    <mergeCell ref="A62:E62"/>
    <mergeCell ref="A63:E63"/>
    <mergeCell ref="B67:B68"/>
    <mergeCell ref="A80:E80"/>
    <mergeCell ref="A81:E81"/>
    <mergeCell ref="A3:U3"/>
    <mergeCell ref="A5:U5"/>
    <mergeCell ref="A6:U6"/>
    <mergeCell ref="G8:U8"/>
    <mergeCell ref="F10:U10"/>
    <mergeCell ref="A42:E42"/>
  </mergeCells>
  <printOptions/>
  <pageMargins left="0.15748031496062992" right="0" top="0.7874015748031497" bottom="0.5905511811023623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Antonina S. Kostova</cp:lastModifiedBy>
  <cp:lastPrinted>2018-11-23T08:57:55Z</cp:lastPrinted>
  <dcterms:created xsi:type="dcterms:W3CDTF">2013-01-02T13:28:16Z</dcterms:created>
  <dcterms:modified xsi:type="dcterms:W3CDTF">2018-11-23T08:58:51Z</dcterms:modified>
  <cp:category/>
  <cp:version/>
  <cp:contentType/>
  <cp:contentStatus/>
</cp:coreProperties>
</file>