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305" windowHeight="8115" activeTab="0"/>
  </bookViews>
  <sheets>
    <sheet name="2014" sheetId="1" r:id="rId1"/>
    <sheet name="Sheet1" sheetId="2" r:id="rId2"/>
    <sheet name="Sheet2" sheetId="3" r:id="rId3"/>
  </sheets>
  <definedNames>
    <definedName name="_xlnm.Print_Titles" localSheetId="0">'2014'!$10:$10</definedName>
  </definedNames>
  <calcPr fullCalcOnLoad="1"/>
</workbook>
</file>

<file path=xl/sharedStrings.xml><?xml version="1.0" encoding="utf-8"?>
<sst xmlns="http://schemas.openxmlformats.org/spreadsheetml/2006/main" count="396" uniqueCount="133">
  <si>
    <t>ОРИЕНТИРОВЪЧЕН  БАЛАНС</t>
  </si>
  <si>
    <t xml:space="preserve">на необходимите фиданки за залесяване и попълване </t>
  </si>
  <si>
    <t>№ по ред</t>
  </si>
  <si>
    <t>Дървесен вид</t>
  </si>
  <si>
    <t>Необходими фиданки, хил. бр.</t>
  </si>
  <si>
    <t>Недостигащи фиданки, хил. бр.</t>
  </si>
  <si>
    <t>Излишни фиданки, хил. бр.</t>
  </si>
  <si>
    <t>І. СЕМЕНИЩНИ ФИДАНКИ</t>
  </si>
  <si>
    <t>Бял бор</t>
  </si>
  <si>
    <t>NNDV</t>
  </si>
  <si>
    <t>Кестен обикновен</t>
  </si>
  <si>
    <t>Шестил</t>
  </si>
  <si>
    <t>Явор обикновен</t>
  </si>
  <si>
    <t>Дъб зимен</t>
  </si>
  <si>
    <t>Дъб червен</t>
  </si>
  <si>
    <t>Акация бяла</t>
  </si>
  <si>
    <t>Дъб цер</t>
  </si>
  <si>
    <t>Дъб летен</t>
  </si>
  <si>
    <t>Махалебка</t>
  </si>
  <si>
    <t>Дъб благун</t>
  </si>
  <si>
    <t>Върба бяла</t>
  </si>
  <si>
    <t>Бор черен</t>
  </si>
  <si>
    <t>Кедър атласки</t>
  </si>
  <si>
    <t>Кедър хималайски</t>
  </si>
  <si>
    <t>Джанка</t>
  </si>
  <si>
    <t>Киселица</t>
  </si>
  <si>
    <t>Кестен конски</t>
  </si>
  <si>
    <t>Брекиня</t>
  </si>
  <si>
    <t>Дъб космат</t>
  </si>
  <si>
    <t>ІІІ. ВЕГЕТАТИВНИ ФИДАНКИ</t>
  </si>
  <si>
    <t>ІV. КОНТЕЙНЕРНИ ФИДАНКИ</t>
  </si>
  <si>
    <t>ОБЩО:</t>
  </si>
  <si>
    <t>ЮИДП - Сливен</t>
  </si>
  <si>
    <t>Произведени годни за залесяване фиданки, хил. бр.</t>
  </si>
  <si>
    <t>ИГЛОЛИСТНИ</t>
  </si>
  <si>
    <t>ШИРОКОЛИСТНИ</t>
  </si>
  <si>
    <t>ВСИЧКО:</t>
  </si>
  <si>
    <t>СЗДП - Враца</t>
  </si>
  <si>
    <t>Бор хималайски</t>
  </si>
  <si>
    <t>Дугласка зелена</t>
  </si>
  <si>
    <t>Ела обикновена</t>
  </si>
  <si>
    <t xml:space="preserve">Смърч обикновен </t>
  </si>
  <si>
    <t>Кипарис аризонски</t>
  </si>
  <si>
    <t>Лъжекипарис лавзонов</t>
  </si>
  <si>
    <t>Мура бяла</t>
  </si>
  <si>
    <t>Смърч сребрист</t>
  </si>
  <si>
    <t>Туя западна</t>
  </si>
  <si>
    <t>Туя източна</t>
  </si>
  <si>
    <t>Бреза бяла</t>
  </si>
  <si>
    <t>Бук обикновен</t>
  </si>
  <si>
    <t>Див рожков</t>
  </si>
  <si>
    <t>Липа сребролистна</t>
  </si>
  <si>
    <t>Мекиш</t>
  </si>
  <si>
    <t>Офика</t>
  </si>
  <si>
    <t>Ясен полски</t>
  </si>
  <si>
    <t>Явор палмолистен</t>
  </si>
  <si>
    <t>Явор червен</t>
  </si>
  <si>
    <t>I-37/61 (P. Triplo)</t>
  </si>
  <si>
    <t>СЦДП - Габрово</t>
  </si>
  <si>
    <t>Бряст бял</t>
  </si>
  <si>
    <t>ХРАСТИ</t>
  </si>
  <si>
    <t>Златен дъжд</t>
  </si>
  <si>
    <t>Птиче грозде</t>
  </si>
  <si>
    <t>ІІ. ПИКИРАНИ (ШКОЛУВАНИ) ФИДАНКИ</t>
  </si>
  <si>
    <t>Ела сребриста</t>
  </si>
  <si>
    <t>ВСИЧКО</t>
  </si>
  <si>
    <t>Топола черна</t>
  </si>
  <si>
    <t>Орех обикновен</t>
  </si>
  <si>
    <t>СИДП - Шумен</t>
  </si>
  <si>
    <t>Албиция</t>
  </si>
  <si>
    <t>Гледичия тришипна</t>
  </si>
  <si>
    <t>Липа дребнолистна</t>
  </si>
  <si>
    <t>Орех черен</t>
  </si>
  <si>
    <t>Платан западен</t>
  </si>
  <si>
    <t>Платан източен</t>
  </si>
  <si>
    <t>Ясен американски</t>
  </si>
  <si>
    <t>Ясен планински</t>
  </si>
  <si>
    <t>Люляк обикновен</t>
  </si>
  <si>
    <t>ЮЦДП - Смолян</t>
  </si>
  <si>
    <t xml:space="preserve">Кипарис обикновен </t>
  </si>
  <si>
    <t>Айлант</t>
  </si>
  <si>
    <t>Пауловня</t>
  </si>
  <si>
    <t>Дъровидна ружа</t>
  </si>
  <si>
    <t>Дюля японска</t>
  </si>
  <si>
    <t>Кисел трън</t>
  </si>
  <si>
    <t>Лавровишня</t>
  </si>
  <si>
    <t>Чашкодрян</t>
  </si>
  <si>
    <t>Леска обикновена</t>
  </si>
  <si>
    <t>ЮЗДП - Благоевград</t>
  </si>
  <si>
    <t>Махония</t>
  </si>
  <si>
    <t>ОТДЕЛ "ДЪРЖАВНИ ГОРСКИ ПРЕДПРИЯТИЯ", МЗХ</t>
  </si>
  <si>
    <t>Лиственица европейска</t>
  </si>
  <si>
    <t>Секвоя гигантска</t>
  </si>
  <si>
    <t>Албиция ленкоранска</t>
  </si>
  <si>
    <t>Дъб вардимски</t>
  </si>
  <si>
    <t>P. Agate F</t>
  </si>
  <si>
    <t>P. Bachelieri</t>
  </si>
  <si>
    <t>P. А-194</t>
  </si>
  <si>
    <t>P. BL</t>
  </si>
  <si>
    <t>P. I-214</t>
  </si>
  <si>
    <t>P. І-45-51</t>
  </si>
  <si>
    <t>P. І-55/65</t>
  </si>
  <si>
    <t>P. CB - 7</t>
  </si>
  <si>
    <t>P. MC</t>
  </si>
  <si>
    <t>Pannonia</t>
  </si>
  <si>
    <t>Круша обикновена (дива)</t>
  </si>
  <si>
    <t>Арония</t>
  </si>
  <si>
    <t>Ела испанска</t>
  </si>
  <si>
    <t xml:space="preserve">Явор ясенолистен </t>
  </si>
  <si>
    <t>Котонеастър дамеров</t>
  </si>
  <si>
    <t>Ликвидамбър (амброво дърво)</t>
  </si>
  <si>
    <t>Ела гръцка</t>
  </si>
  <si>
    <t>Ела кавказка</t>
  </si>
  <si>
    <t>Кипарис блатен</t>
  </si>
  <si>
    <t xml:space="preserve">Кипарис обикновен пирамидален </t>
  </si>
  <si>
    <t>Акация деалбата</t>
  </si>
  <si>
    <t>Череша обикновена (дива)</t>
  </si>
  <si>
    <t>P. R-16</t>
  </si>
  <si>
    <t>P. Guardi</t>
  </si>
  <si>
    <t>Дрян обикновен</t>
  </si>
  <si>
    <t>Бор бял</t>
  </si>
  <si>
    <t>Смърч обикновен</t>
  </si>
  <si>
    <t>през вегетационната 2014/2015  година, обобщен за страната</t>
  </si>
  <si>
    <t>Аморфа</t>
  </si>
  <si>
    <t>Кипарис обикновен хориз.</t>
  </si>
  <si>
    <t>Гинко билоба</t>
  </si>
  <si>
    <t>Мукина</t>
  </si>
  <si>
    <t>Явор гинала</t>
  </si>
  <si>
    <t>Вистерия синенсис</t>
  </si>
  <si>
    <t>Вистерия флорибунда</t>
  </si>
  <si>
    <t>Европейска фен дланта</t>
  </si>
  <si>
    <t>Елхолизия</t>
  </si>
  <si>
    <t>Тромпетно цвете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</si>
</sst>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€-2]\ #,##0.00_);[Red]\([$€-2]\ #,##0.00\)"/>
    <numFmt numFmtId="192" formatCode="0.0"/>
    <numFmt numFmtId="193" formatCode="dd/mm/yy"/>
    <numFmt numFmtId="194" formatCode="0.000"/>
  </numFmts>
  <fonts count="43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193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194" fontId="1" fillId="0" borderId="13" xfId="0" applyNumberFormat="1" applyFont="1" applyFill="1" applyBorder="1" applyAlignment="1">
      <alignment wrapText="1"/>
    </xf>
    <xf numFmtId="194" fontId="1" fillId="0" borderId="14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horizontal="center" wrapText="1"/>
    </xf>
    <xf numFmtId="194" fontId="1" fillId="0" borderId="33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wrapText="1"/>
    </xf>
    <xf numFmtId="194" fontId="2" fillId="0" borderId="0" xfId="0" applyNumberFormat="1" applyFont="1" applyFill="1" applyAlignment="1">
      <alignment/>
    </xf>
    <xf numFmtId="0" fontId="1" fillId="0" borderId="34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194" fontId="2" fillId="0" borderId="10" xfId="0" applyNumberFormat="1" applyFont="1" applyFill="1" applyBorder="1" applyAlignment="1">
      <alignment wrapText="1"/>
    </xf>
    <xf numFmtId="194" fontId="2" fillId="0" borderId="36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194" fontId="2" fillId="0" borderId="18" xfId="0" applyNumberFormat="1" applyFont="1" applyFill="1" applyBorder="1" applyAlignment="1">
      <alignment wrapText="1"/>
    </xf>
    <xf numFmtId="194" fontId="2" fillId="0" borderId="37" xfId="0" applyNumberFormat="1" applyFont="1" applyFill="1" applyBorder="1" applyAlignment="1">
      <alignment wrapText="1"/>
    </xf>
    <xf numFmtId="0" fontId="1" fillId="0" borderId="38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/>
    </xf>
    <xf numFmtId="194" fontId="2" fillId="0" borderId="16" xfId="0" applyNumberFormat="1" applyFont="1" applyFill="1" applyBorder="1" applyAlignment="1">
      <alignment wrapText="1"/>
    </xf>
    <xf numFmtId="194" fontId="2" fillId="0" borderId="40" xfId="0" applyNumberFormat="1" applyFont="1" applyFill="1" applyBorder="1" applyAlignment="1">
      <alignment wrapText="1"/>
    </xf>
    <xf numFmtId="0" fontId="1" fillId="0" borderId="41" xfId="0" applyFont="1" applyFill="1" applyBorder="1" applyAlignment="1">
      <alignment horizontal="center" wrapText="1"/>
    </xf>
    <xf numFmtId="194" fontId="2" fillId="0" borderId="42" xfId="0" applyNumberFormat="1" applyFont="1" applyFill="1" applyBorder="1" applyAlignment="1">
      <alignment wrapText="1"/>
    </xf>
    <xf numFmtId="194" fontId="2" fillId="0" borderId="43" xfId="0" applyNumberFormat="1" applyFont="1" applyFill="1" applyBorder="1" applyAlignment="1">
      <alignment wrapText="1"/>
    </xf>
    <xf numFmtId="0" fontId="2" fillId="0" borderId="42" xfId="0" applyFont="1" applyFill="1" applyBorder="1" applyAlignment="1">
      <alignment/>
    </xf>
    <xf numFmtId="194" fontId="2" fillId="0" borderId="42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/>
    </xf>
    <xf numFmtId="194" fontId="1" fillId="0" borderId="10" xfId="0" applyNumberFormat="1" applyFont="1" applyFill="1" applyBorder="1" applyAlignment="1">
      <alignment wrapText="1"/>
    </xf>
    <xf numFmtId="194" fontId="1" fillId="0" borderId="36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1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194" fontId="0" fillId="0" borderId="30" xfId="0" applyNumberFormat="1" applyFill="1" applyBorder="1" applyAlignment="1">
      <alignment horizontal="right"/>
    </xf>
    <xf numFmtId="2" fontId="0" fillId="0" borderId="30" xfId="0" applyNumberFormat="1" applyFill="1" applyBorder="1" applyAlignment="1">
      <alignment horizontal="right"/>
    </xf>
    <xf numFmtId="0" fontId="2" fillId="0" borderId="4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194" fontId="0" fillId="0" borderId="45" xfId="0" applyNumberFormat="1" applyFill="1" applyBorder="1" applyAlignment="1">
      <alignment horizontal="right"/>
    </xf>
    <xf numFmtId="2" fontId="0" fillId="0" borderId="45" xfId="0" applyNumberFormat="1" applyFill="1" applyBorder="1" applyAlignment="1">
      <alignment horizontal="right"/>
    </xf>
    <xf numFmtId="0" fontId="1" fillId="0" borderId="46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/>
    </xf>
    <xf numFmtId="194" fontId="1" fillId="0" borderId="48" xfId="0" applyNumberFormat="1" applyFont="1" applyFill="1" applyBorder="1" applyAlignment="1">
      <alignment wrapText="1"/>
    </xf>
    <xf numFmtId="194" fontId="1" fillId="0" borderId="49" xfId="0" applyNumberFormat="1" applyFont="1" applyFill="1" applyBorder="1" applyAlignment="1">
      <alignment wrapText="1"/>
    </xf>
    <xf numFmtId="0" fontId="1" fillId="0" borderId="33" xfId="0" applyFont="1" applyFill="1" applyBorder="1" applyAlignment="1">
      <alignment horizontal="left" wrapText="1"/>
    </xf>
    <xf numFmtId="194" fontId="1" fillId="0" borderId="50" xfId="0" applyNumberFormat="1" applyFont="1" applyFill="1" applyBorder="1" applyAlignment="1">
      <alignment horizontal="right" wrapText="1"/>
    </xf>
    <xf numFmtId="194" fontId="1" fillId="0" borderId="10" xfId="0" applyNumberFormat="1" applyFont="1" applyFill="1" applyBorder="1" applyAlignment="1">
      <alignment horizontal="left" wrapText="1"/>
    </xf>
    <xf numFmtId="194" fontId="1" fillId="0" borderId="42" xfId="0" applyNumberFormat="1" applyFont="1" applyFill="1" applyBorder="1" applyAlignment="1">
      <alignment horizontal="right" wrapText="1"/>
    </xf>
    <xf numFmtId="194" fontId="1" fillId="0" borderId="43" xfId="0" applyNumberFormat="1" applyFont="1" applyFill="1" applyBorder="1" applyAlignment="1">
      <alignment horizontal="right" wrapText="1"/>
    </xf>
    <xf numFmtId="0" fontId="1" fillId="0" borderId="17" xfId="0" applyFont="1" applyFill="1" applyBorder="1" applyAlignment="1">
      <alignment wrapText="1"/>
    </xf>
    <xf numFmtId="194" fontId="2" fillId="0" borderId="18" xfId="0" applyNumberFormat="1" applyFont="1" applyFill="1" applyBorder="1" applyAlignment="1">
      <alignment horizontal="left" wrapText="1"/>
    </xf>
    <xf numFmtId="194" fontId="2" fillId="0" borderId="18" xfId="0" applyNumberFormat="1" applyFont="1" applyFill="1" applyBorder="1" applyAlignment="1">
      <alignment horizontal="right" wrapText="1"/>
    </xf>
    <xf numFmtId="194" fontId="2" fillId="0" borderId="37" xfId="0" applyNumberFormat="1" applyFont="1" applyFill="1" applyBorder="1" applyAlignment="1">
      <alignment horizontal="right" wrapText="1"/>
    </xf>
    <xf numFmtId="194" fontId="1" fillId="0" borderId="13" xfId="0" applyNumberFormat="1" applyFont="1" applyFill="1" applyBorder="1" applyAlignment="1">
      <alignment horizontal="right" wrapText="1"/>
    </xf>
    <xf numFmtId="194" fontId="1" fillId="0" borderId="14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194" fontId="2" fillId="0" borderId="10" xfId="0" applyNumberFormat="1" applyFont="1" applyFill="1" applyBorder="1" applyAlignment="1">
      <alignment horizontal="right" wrapText="1"/>
    </xf>
    <xf numFmtId="194" fontId="2" fillId="0" borderId="36" xfId="0" applyNumberFormat="1" applyFont="1" applyFill="1" applyBorder="1" applyAlignment="1">
      <alignment horizontal="right" wrapText="1"/>
    </xf>
    <xf numFmtId="0" fontId="1" fillId="0" borderId="42" xfId="0" applyFont="1" applyFill="1" applyBorder="1" applyAlignment="1">
      <alignment wrapText="1"/>
    </xf>
    <xf numFmtId="194" fontId="1" fillId="0" borderId="42" xfId="0" applyNumberFormat="1" applyFont="1" applyFill="1" applyBorder="1" applyAlignment="1">
      <alignment wrapText="1"/>
    </xf>
    <xf numFmtId="194" fontId="1" fillId="0" borderId="43" xfId="0" applyNumberFormat="1" applyFont="1" applyFill="1" applyBorder="1" applyAlignment="1">
      <alignment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/>
    </xf>
    <xf numFmtId="194" fontId="2" fillId="0" borderId="18" xfId="0" applyNumberFormat="1" applyFont="1" applyFill="1" applyBorder="1" applyAlignment="1">
      <alignment horizontal="right" vertical="top" wrapText="1"/>
    </xf>
    <xf numFmtId="194" fontId="2" fillId="0" borderId="37" xfId="0" applyNumberFormat="1" applyFont="1" applyFill="1" applyBorder="1" applyAlignment="1">
      <alignment horizontal="right" vertical="top" wrapText="1"/>
    </xf>
    <xf numFmtId="194" fontId="2" fillId="0" borderId="16" xfId="0" applyNumberFormat="1" applyFont="1" applyFill="1" applyBorder="1" applyAlignment="1">
      <alignment horizontal="right" vertical="top" wrapText="1"/>
    </xf>
    <xf numFmtId="194" fontId="2" fillId="0" borderId="40" xfId="0" applyNumberFormat="1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wrapText="1"/>
    </xf>
    <xf numFmtId="0" fontId="2" fillId="0" borderId="51" xfId="0" applyFont="1" applyFill="1" applyBorder="1" applyAlignment="1">
      <alignment wrapText="1"/>
    </xf>
    <xf numFmtId="194" fontId="2" fillId="0" borderId="45" xfId="0" applyNumberFormat="1" applyFont="1" applyFill="1" applyBorder="1" applyAlignment="1">
      <alignment wrapText="1"/>
    </xf>
    <xf numFmtId="194" fontId="2" fillId="0" borderId="52" xfId="0" applyNumberFormat="1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left"/>
    </xf>
    <xf numFmtId="194" fontId="1" fillId="0" borderId="33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/>
    </xf>
    <xf numFmtId="194" fontId="2" fillId="0" borderId="30" xfId="0" applyNumberFormat="1" applyFont="1" applyFill="1" applyBorder="1" applyAlignment="1">
      <alignment wrapText="1"/>
    </xf>
    <xf numFmtId="194" fontId="2" fillId="0" borderId="31" xfId="0" applyNumberFormat="1" applyFont="1" applyFill="1" applyBorder="1" applyAlignment="1">
      <alignment wrapText="1"/>
    </xf>
    <xf numFmtId="0" fontId="1" fillId="0" borderId="54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55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wrapText="1"/>
    </xf>
    <xf numFmtId="194" fontId="1" fillId="0" borderId="56" xfId="0" applyNumberFormat="1" applyFont="1" applyFill="1" applyBorder="1" applyAlignment="1">
      <alignment wrapText="1"/>
    </xf>
    <xf numFmtId="194" fontId="1" fillId="0" borderId="57" xfId="0" applyNumberFormat="1" applyFont="1" applyFill="1" applyBorder="1" applyAlignment="1">
      <alignment wrapText="1"/>
    </xf>
    <xf numFmtId="0" fontId="1" fillId="0" borderId="5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wrapText="1"/>
    </xf>
    <xf numFmtId="194" fontId="1" fillId="0" borderId="60" xfId="0" applyNumberFormat="1" applyFont="1" applyFill="1" applyBorder="1" applyAlignment="1">
      <alignment horizontal="right" wrapText="1"/>
    </xf>
    <xf numFmtId="0" fontId="1" fillId="0" borderId="61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193" fontId="1" fillId="0" borderId="13" xfId="57" applyFont="1" applyFill="1" applyBorder="1" applyAlignment="1">
      <alignment horizontal="left" vertical="center" wrapText="1"/>
      <protection/>
    </xf>
    <xf numFmtId="0" fontId="1" fillId="0" borderId="44" xfId="0" applyFont="1" applyFill="1" applyBorder="1" applyAlignment="1">
      <alignment horizontal="center" wrapText="1"/>
    </xf>
    <xf numFmtId="193" fontId="2" fillId="0" borderId="0" xfId="57" applyFont="1" applyFill="1" applyBorder="1" applyAlignment="1">
      <alignment horizontal="left" vertical="center" wrapText="1"/>
      <protection/>
    </xf>
    <xf numFmtId="193" fontId="2" fillId="0" borderId="18" xfId="57" applyFont="1" applyFill="1" applyBorder="1" applyAlignment="1">
      <alignment horizontal="left" vertical="center" wrapText="1"/>
      <protection/>
    </xf>
    <xf numFmtId="193" fontId="2" fillId="0" borderId="16" xfId="57" applyFont="1" applyFill="1" applyBorder="1" applyAlignment="1">
      <alignment horizontal="left" vertical="center" wrapText="1"/>
      <protection/>
    </xf>
    <xf numFmtId="0" fontId="2" fillId="0" borderId="18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194" fontId="1" fillId="0" borderId="16" xfId="0" applyNumberFormat="1" applyFont="1" applyFill="1" applyBorder="1" applyAlignment="1">
      <alignment wrapText="1"/>
    </xf>
    <xf numFmtId="194" fontId="1" fillId="0" borderId="40" xfId="0" applyNumberFormat="1" applyFont="1" applyFill="1" applyBorder="1" applyAlignment="1">
      <alignment wrapText="1"/>
    </xf>
    <xf numFmtId="194" fontId="1" fillId="0" borderId="18" xfId="0" applyNumberFormat="1" applyFont="1" applyFill="1" applyBorder="1" applyAlignment="1">
      <alignment wrapText="1"/>
    </xf>
    <xf numFmtId="194" fontId="1" fillId="0" borderId="37" xfId="0" applyNumberFormat="1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/>
    </xf>
    <xf numFmtId="194" fontId="1" fillId="0" borderId="33" xfId="0" applyNumberFormat="1" applyFont="1" applyFill="1" applyBorder="1" applyAlignment="1">
      <alignment wrapText="1"/>
    </xf>
    <xf numFmtId="194" fontId="1" fillId="0" borderId="60" xfId="0" applyNumberFormat="1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2" fontId="1" fillId="0" borderId="26" xfId="0" applyNumberFormat="1" applyFont="1" applyFill="1" applyBorder="1" applyAlignment="1">
      <alignment wrapText="1"/>
    </xf>
    <xf numFmtId="2" fontId="1" fillId="0" borderId="66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194" fontId="0" fillId="0" borderId="31" xfId="0" applyNumberFormat="1" applyFill="1" applyBorder="1" applyAlignment="1">
      <alignment horizontal="right"/>
    </xf>
    <xf numFmtId="194" fontId="0" fillId="0" borderId="52" xfId="0" applyNumberFormat="1" applyFill="1" applyBorder="1" applyAlignment="1">
      <alignment horizontal="right"/>
    </xf>
    <xf numFmtId="194" fontId="1" fillId="0" borderId="65" xfId="0" applyNumberFormat="1" applyFont="1" applyFill="1" applyBorder="1" applyAlignment="1">
      <alignment horizontal="right" wrapText="1"/>
    </xf>
    <xf numFmtId="194" fontId="1" fillId="0" borderId="60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1"/>
  <sheetViews>
    <sheetView tabSelected="1" zoomScaleSheetLayoutView="100" zoomScalePageLayoutView="0" workbookViewId="0" topLeftCell="A1">
      <selection activeCell="B399" sqref="B399:B401"/>
    </sheetView>
  </sheetViews>
  <sheetFormatPr defaultColWidth="9.140625" defaultRowHeight="12.75"/>
  <cols>
    <col min="1" max="1" width="5.57421875" style="17" customWidth="1"/>
    <col min="2" max="2" width="28.421875" style="7" customWidth="1"/>
    <col min="3" max="3" width="15.00390625" style="7" customWidth="1"/>
    <col min="4" max="4" width="12.8515625" style="7" customWidth="1"/>
    <col min="5" max="6" width="14.57421875" style="7" customWidth="1"/>
    <col min="7" max="16384" width="9.140625" style="7" customWidth="1"/>
  </cols>
  <sheetData>
    <row r="1" spans="1:6" ht="15">
      <c r="A1" s="14" t="s">
        <v>90</v>
      </c>
      <c r="B1" s="14"/>
      <c r="C1" s="14"/>
      <c r="D1" s="14"/>
      <c r="E1" s="14"/>
      <c r="F1" s="14"/>
    </row>
    <row r="3" spans="1:6" ht="15">
      <c r="A3" s="15" t="s">
        <v>0</v>
      </c>
      <c r="B3" s="15"/>
      <c r="C3" s="15"/>
      <c r="D3" s="15"/>
      <c r="E3" s="15"/>
      <c r="F3" s="15"/>
    </row>
    <row r="4" spans="1:6" ht="15">
      <c r="A4" s="16" t="s">
        <v>1</v>
      </c>
      <c r="B4" s="16"/>
      <c r="C4" s="16"/>
      <c r="D4" s="16"/>
      <c r="E4" s="16"/>
      <c r="F4" s="16"/>
    </row>
    <row r="5" spans="1:6" ht="15">
      <c r="A5" s="16" t="s">
        <v>122</v>
      </c>
      <c r="B5" s="16"/>
      <c r="C5" s="16"/>
      <c r="D5" s="16"/>
      <c r="E5" s="16"/>
      <c r="F5" s="16"/>
    </row>
    <row r="6" spans="1:6" ht="15">
      <c r="A6" s="16"/>
      <c r="B6" s="16"/>
      <c r="C6" s="16"/>
      <c r="D6" s="16"/>
      <c r="E6" s="16"/>
      <c r="F6" s="16"/>
    </row>
    <row r="7" ht="15.75" thickBot="1"/>
    <row r="8" spans="1:6" ht="47.25" customHeight="1">
      <c r="A8" s="18" t="s">
        <v>2</v>
      </c>
      <c r="B8" s="19" t="s">
        <v>3</v>
      </c>
      <c r="C8" s="20" t="s">
        <v>33</v>
      </c>
      <c r="D8" s="19" t="s">
        <v>4</v>
      </c>
      <c r="E8" s="19" t="s">
        <v>5</v>
      </c>
      <c r="F8" s="21" t="s">
        <v>6</v>
      </c>
    </row>
    <row r="9" spans="1:6" ht="31.5" customHeight="1" thickBot="1">
      <c r="A9" s="22"/>
      <c r="B9" s="23"/>
      <c r="C9" s="24"/>
      <c r="D9" s="23"/>
      <c r="E9" s="23"/>
      <c r="F9" s="25"/>
    </row>
    <row r="10" spans="1:6" ht="15">
      <c r="A10" s="26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</row>
    <row r="11" spans="1:6" ht="15">
      <c r="A11" s="29" t="s">
        <v>7</v>
      </c>
      <c r="B11" s="30"/>
      <c r="C11" s="30"/>
      <c r="D11" s="30"/>
      <c r="E11" s="30"/>
      <c r="F11" s="31"/>
    </row>
    <row r="12" spans="1:6" ht="15">
      <c r="A12" s="32"/>
      <c r="B12" s="33" t="s">
        <v>34</v>
      </c>
      <c r="C12" s="34">
        <f>C13+C18+C20+C29+C32+C34+C36+C38+C43+C46+C51+C54+C57+C59+C61+C65+C67+C69+C72+C74+C78+C80+C82+C27+C63</f>
        <v>1951.035</v>
      </c>
      <c r="D12" s="34">
        <f>D13+D18+D20+D29+D32+D34+D36+D38+D43+D46+D51+D54+D57+D59+D61+D65+D67+D69+D72+D74+D78+D80+D82+D27+D63</f>
        <v>1163.5479999999998</v>
      </c>
      <c r="E12" s="34"/>
      <c r="F12" s="125">
        <f>F13+F18+F20+F29+F32+F34+F36+F38+F43+F46+F51+F54+F57+F59+F61+F65+F67+F69+F72+F74+F78+F80+F82+F27+F63</f>
        <v>1018.0960000000001</v>
      </c>
    </row>
    <row r="13" spans="1:9" ht="15">
      <c r="A13" s="3">
        <v>1</v>
      </c>
      <c r="B13" s="35" t="s">
        <v>8</v>
      </c>
      <c r="C13" s="5">
        <f>SUM(C14:C17)</f>
        <v>675.109</v>
      </c>
      <c r="D13" s="5">
        <f>SUM(D14:D17)</f>
        <v>434.967</v>
      </c>
      <c r="E13" s="5">
        <f>SUM(E14:E17)</f>
        <v>31.255999999999997</v>
      </c>
      <c r="F13" s="6">
        <f>SUM(F14:F17)</f>
        <v>271.39799999999997</v>
      </c>
      <c r="H13" s="36"/>
      <c r="I13" s="36"/>
    </row>
    <row r="14" spans="1:8" ht="15">
      <c r="A14" s="37"/>
      <c r="B14" s="38" t="s">
        <v>37</v>
      </c>
      <c r="C14" s="39">
        <v>26.982999999999997</v>
      </c>
      <c r="D14" s="39"/>
      <c r="E14" s="39"/>
      <c r="F14" s="40">
        <v>26.982999999999997</v>
      </c>
      <c r="H14" s="36"/>
    </row>
    <row r="15" spans="1:8" ht="15">
      <c r="A15" s="37"/>
      <c r="B15" s="38" t="s">
        <v>88</v>
      </c>
      <c r="C15" s="39">
        <v>294.421</v>
      </c>
      <c r="D15" s="39">
        <v>294.421</v>
      </c>
      <c r="E15" s="39"/>
      <c r="F15" s="40"/>
      <c r="H15" s="36"/>
    </row>
    <row r="16" spans="1:8" ht="15">
      <c r="A16" s="37"/>
      <c r="B16" s="38" t="s">
        <v>78</v>
      </c>
      <c r="C16" s="39">
        <v>348.11499999999995</v>
      </c>
      <c r="D16" s="39">
        <v>103.7</v>
      </c>
      <c r="E16" s="39"/>
      <c r="F16" s="40">
        <v>244.41499999999996</v>
      </c>
      <c r="G16" s="36"/>
      <c r="H16" s="36"/>
    </row>
    <row r="17" spans="1:8" ht="15">
      <c r="A17" s="41"/>
      <c r="B17" s="42" t="s">
        <v>32</v>
      </c>
      <c r="C17" s="43">
        <v>5.59</v>
      </c>
      <c r="D17" s="43">
        <v>36.846</v>
      </c>
      <c r="E17" s="43">
        <v>31.255999999999997</v>
      </c>
      <c r="F17" s="44"/>
      <c r="H17" s="36"/>
    </row>
    <row r="18" spans="1:6" ht="15">
      <c r="A18" s="3">
        <v>2</v>
      </c>
      <c r="B18" s="45" t="s">
        <v>38</v>
      </c>
      <c r="C18" s="5">
        <f>C19</f>
        <v>0.07</v>
      </c>
      <c r="D18" s="5">
        <f>D19</f>
        <v>0</v>
      </c>
      <c r="E18" s="5">
        <f>E19</f>
        <v>0</v>
      </c>
      <c r="F18" s="6">
        <f>F19</f>
        <v>0.07</v>
      </c>
    </row>
    <row r="19" spans="1:6" ht="15">
      <c r="A19" s="46"/>
      <c r="B19" s="47" t="s">
        <v>37</v>
      </c>
      <c r="C19" s="48">
        <v>0.07</v>
      </c>
      <c r="D19" s="48"/>
      <c r="E19" s="48"/>
      <c r="F19" s="49">
        <v>0.07</v>
      </c>
    </row>
    <row r="20" spans="1:6" ht="15">
      <c r="A20" s="3">
        <v>3</v>
      </c>
      <c r="B20" s="35" t="s">
        <v>21</v>
      </c>
      <c r="C20" s="5">
        <f>SUM(C21:C26)</f>
        <v>612.923</v>
      </c>
      <c r="D20" s="5">
        <f>SUM(D21:D26)</f>
        <v>617.798</v>
      </c>
      <c r="E20" s="5">
        <f>SUM(E21:E26)</f>
        <v>195.128</v>
      </c>
      <c r="F20" s="6">
        <f>SUM(F21:F26)</f>
        <v>190.25300000000004</v>
      </c>
    </row>
    <row r="21" spans="1:8" ht="15">
      <c r="A21" s="50"/>
      <c r="B21" s="12" t="s">
        <v>37</v>
      </c>
      <c r="C21" s="51">
        <v>35.349000000000004</v>
      </c>
      <c r="D21" s="51"/>
      <c r="E21" s="51"/>
      <c r="F21" s="52">
        <v>35.349000000000004</v>
      </c>
      <c r="H21" s="36"/>
    </row>
    <row r="22" spans="1:8" ht="15">
      <c r="A22" s="50"/>
      <c r="B22" s="12" t="s">
        <v>58</v>
      </c>
      <c r="C22" s="51"/>
      <c r="D22" s="51">
        <v>2.5</v>
      </c>
      <c r="E22" s="51">
        <v>2.5</v>
      </c>
      <c r="F22" s="52"/>
      <c r="H22" s="36"/>
    </row>
    <row r="23" spans="1:8" ht="15">
      <c r="A23" s="50"/>
      <c r="B23" s="12" t="s">
        <v>68</v>
      </c>
      <c r="C23" s="51">
        <v>5.1</v>
      </c>
      <c r="D23" s="51"/>
      <c r="E23" s="53"/>
      <c r="F23" s="52">
        <v>5.1</v>
      </c>
      <c r="H23" s="36"/>
    </row>
    <row r="24" spans="1:8" ht="15">
      <c r="A24" s="50"/>
      <c r="B24" s="12" t="s">
        <v>88</v>
      </c>
      <c r="C24" s="51">
        <v>116.9</v>
      </c>
      <c r="D24" s="51">
        <v>153.318</v>
      </c>
      <c r="E24" s="54">
        <f>D24-C24</f>
        <v>36.418000000000006</v>
      </c>
      <c r="F24" s="52"/>
      <c r="G24" s="36"/>
      <c r="H24" s="36"/>
    </row>
    <row r="25" spans="1:8" ht="15">
      <c r="A25" s="50"/>
      <c r="B25" s="12" t="s">
        <v>78</v>
      </c>
      <c r="C25" s="51">
        <v>251.19400000000002</v>
      </c>
      <c r="D25" s="51">
        <v>101.38999999999999</v>
      </c>
      <c r="E25" s="53">
        <v>0</v>
      </c>
      <c r="F25" s="52">
        <v>149.80400000000003</v>
      </c>
      <c r="G25" s="36"/>
      <c r="H25" s="36"/>
    </row>
    <row r="26" spans="1:8" ht="15">
      <c r="A26" s="46"/>
      <c r="B26" s="47" t="s">
        <v>32</v>
      </c>
      <c r="C26" s="48">
        <v>204.38</v>
      </c>
      <c r="D26" s="48">
        <v>360.59</v>
      </c>
      <c r="E26" s="48">
        <v>156.20999999999998</v>
      </c>
      <c r="F26" s="49"/>
      <c r="H26" s="36"/>
    </row>
    <row r="27" spans="1:8" ht="15">
      <c r="A27" s="3">
        <v>4</v>
      </c>
      <c r="B27" s="35" t="s">
        <v>125</v>
      </c>
      <c r="C27" s="5">
        <f>SUM(C28)</f>
        <v>0.086</v>
      </c>
      <c r="D27" s="5">
        <f>SUM(D28)</f>
        <v>0.086</v>
      </c>
      <c r="E27" s="5">
        <f>SUM(E28)</f>
        <v>0</v>
      </c>
      <c r="F27" s="6">
        <f>SUM(F28)</f>
        <v>0</v>
      </c>
      <c r="H27" s="36"/>
    </row>
    <row r="28" spans="1:8" ht="15">
      <c r="A28" s="46"/>
      <c r="B28" s="47" t="s">
        <v>37</v>
      </c>
      <c r="C28" s="48">
        <v>0.086</v>
      </c>
      <c r="D28" s="48">
        <v>0.086</v>
      </c>
      <c r="E28" s="48"/>
      <c r="F28" s="49"/>
      <c r="H28" s="36"/>
    </row>
    <row r="29" spans="1:6" ht="15">
      <c r="A29" s="55">
        <v>5</v>
      </c>
      <c r="B29" s="56" t="s">
        <v>39</v>
      </c>
      <c r="C29" s="57">
        <f>SUM(C30:C31)</f>
        <v>5.48</v>
      </c>
      <c r="D29" s="57">
        <f>SUM(D30:D31)</f>
        <v>0</v>
      </c>
      <c r="E29" s="57">
        <f>SUM(E30:E31)</f>
        <v>0</v>
      </c>
      <c r="F29" s="58">
        <f>SUM(F30:F31)</f>
        <v>5.48</v>
      </c>
    </row>
    <row r="30" spans="1:11" ht="15">
      <c r="A30" s="50"/>
      <c r="B30" s="59" t="s">
        <v>37</v>
      </c>
      <c r="C30" s="51">
        <v>4.5</v>
      </c>
      <c r="D30" s="51"/>
      <c r="E30" s="51"/>
      <c r="F30" s="52">
        <v>4.5</v>
      </c>
      <c r="K30" s="17"/>
    </row>
    <row r="31" spans="1:11" ht="15">
      <c r="A31" s="50"/>
      <c r="B31" s="12" t="s">
        <v>78</v>
      </c>
      <c r="C31" s="51">
        <v>0.98</v>
      </c>
      <c r="D31" s="51"/>
      <c r="E31" s="51"/>
      <c r="F31" s="52">
        <v>0.98</v>
      </c>
      <c r="K31" s="17"/>
    </row>
    <row r="32" spans="1:11" ht="15">
      <c r="A32" s="3">
        <v>6</v>
      </c>
      <c r="B32" s="35" t="s">
        <v>111</v>
      </c>
      <c r="C32" s="5">
        <f>C33</f>
        <v>3.247</v>
      </c>
      <c r="D32" s="5">
        <f>D33</f>
        <v>0</v>
      </c>
      <c r="E32" s="5">
        <f>E33</f>
        <v>0</v>
      </c>
      <c r="F32" s="6">
        <f>F33</f>
        <v>3.247</v>
      </c>
      <c r="K32" s="17"/>
    </row>
    <row r="33" spans="1:11" ht="15">
      <c r="A33" s="46"/>
      <c r="B33" s="59" t="s">
        <v>37</v>
      </c>
      <c r="C33" s="48">
        <v>3.247</v>
      </c>
      <c r="D33" s="48"/>
      <c r="E33" s="48"/>
      <c r="F33" s="49">
        <v>3.247</v>
      </c>
      <c r="K33" s="17"/>
    </row>
    <row r="34" spans="1:11" ht="15">
      <c r="A34" s="3">
        <v>7</v>
      </c>
      <c r="B34" s="60" t="s">
        <v>107</v>
      </c>
      <c r="C34" s="5">
        <f>SUM(C35:C35)</f>
        <v>0.6</v>
      </c>
      <c r="D34" s="5">
        <f>SUM(D35:D35)</f>
        <v>0</v>
      </c>
      <c r="E34" s="5">
        <f>SUM(E35:E35)</f>
        <v>0</v>
      </c>
      <c r="F34" s="6">
        <f>SUM(F35:F35)</f>
        <v>0.6</v>
      </c>
      <c r="K34" s="17"/>
    </row>
    <row r="35" spans="1:11" ht="15">
      <c r="A35" s="46"/>
      <c r="B35" s="61" t="s">
        <v>88</v>
      </c>
      <c r="C35" s="48">
        <v>0.6</v>
      </c>
      <c r="D35" s="48"/>
      <c r="E35" s="48"/>
      <c r="F35" s="49">
        <v>0.6</v>
      </c>
      <c r="K35" s="17"/>
    </row>
    <row r="36" spans="1:11" ht="15">
      <c r="A36" s="3">
        <v>8</v>
      </c>
      <c r="B36" s="35" t="s">
        <v>112</v>
      </c>
      <c r="C36" s="5">
        <f>C37</f>
        <v>0.402</v>
      </c>
      <c r="D36" s="5">
        <f>D37</f>
        <v>0.1</v>
      </c>
      <c r="E36" s="5">
        <f>E37</f>
        <v>0</v>
      </c>
      <c r="F36" s="6">
        <f>F37</f>
        <v>0.302</v>
      </c>
      <c r="K36" s="17"/>
    </row>
    <row r="37" spans="1:11" ht="15">
      <c r="A37" s="46"/>
      <c r="B37" s="47" t="s">
        <v>37</v>
      </c>
      <c r="C37" s="48">
        <v>0.402</v>
      </c>
      <c r="D37" s="48">
        <v>0.1</v>
      </c>
      <c r="E37" s="48"/>
      <c r="F37" s="49">
        <v>0.302</v>
      </c>
      <c r="K37" s="17"/>
    </row>
    <row r="38" spans="1:6" ht="15">
      <c r="A38" s="55">
        <v>9</v>
      </c>
      <c r="B38" s="56" t="s">
        <v>40</v>
      </c>
      <c r="C38" s="57">
        <f>SUM(C39:C42)</f>
        <v>94.995</v>
      </c>
      <c r="D38" s="57">
        <f>SUM(D39:D42)</f>
        <v>2.3</v>
      </c>
      <c r="E38" s="57">
        <f>SUM(E39:E42)</f>
        <v>1.6</v>
      </c>
      <c r="F38" s="58">
        <f>SUM(F39:F42)</f>
        <v>94.295</v>
      </c>
    </row>
    <row r="39" spans="1:6" ht="15">
      <c r="A39" s="50"/>
      <c r="B39" s="59" t="s">
        <v>37</v>
      </c>
      <c r="C39" s="51">
        <v>0.775</v>
      </c>
      <c r="D39" s="51"/>
      <c r="E39" s="51"/>
      <c r="F39" s="52">
        <v>0.775</v>
      </c>
    </row>
    <row r="40" spans="1:6" ht="15">
      <c r="A40" s="50"/>
      <c r="B40" s="59" t="s">
        <v>68</v>
      </c>
      <c r="C40" s="51">
        <v>93.52</v>
      </c>
      <c r="D40" s="51"/>
      <c r="E40" s="51"/>
      <c r="F40" s="52">
        <v>93.52</v>
      </c>
    </row>
    <row r="41" spans="1:6" ht="15">
      <c r="A41" s="50"/>
      <c r="B41" s="59" t="s">
        <v>88</v>
      </c>
      <c r="C41" s="51"/>
      <c r="D41" s="51">
        <v>1.6</v>
      </c>
      <c r="E41" s="51">
        <f>D41-C41</f>
        <v>1.6</v>
      </c>
      <c r="F41" s="52"/>
    </row>
    <row r="42" spans="1:6" ht="15">
      <c r="A42" s="50"/>
      <c r="B42" s="59" t="s">
        <v>78</v>
      </c>
      <c r="C42" s="51">
        <v>0.7</v>
      </c>
      <c r="D42" s="51">
        <v>0.7</v>
      </c>
      <c r="E42" s="51"/>
      <c r="F42" s="52"/>
    </row>
    <row r="43" spans="1:6" ht="15">
      <c r="A43" s="3">
        <v>10</v>
      </c>
      <c r="B43" s="45" t="s">
        <v>64</v>
      </c>
      <c r="C43" s="5">
        <f>SUM(C44:C45)</f>
        <v>8.127</v>
      </c>
      <c r="D43" s="5">
        <f>SUM(D44:D45)</f>
        <v>1.2</v>
      </c>
      <c r="E43" s="5">
        <f>SUM(E44:E45)</f>
        <v>0</v>
      </c>
      <c r="F43" s="6">
        <f>SUM(F44:F45)</f>
        <v>6.927</v>
      </c>
    </row>
    <row r="44" spans="1:6" ht="15">
      <c r="A44" s="50"/>
      <c r="B44" s="59" t="s">
        <v>37</v>
      </c>
      <c r="C44" s="51">
        <v>4.607</v>
      </c>
      <c r="D44" s="51">
        <v>1.2</v>
      </c>
      <c r="E44" s="51"/>
      <c r="F44" s="52">
        <v>3.407</v>
      </c>
    </row>
    <row r="45" spans="1:8" ht="15">
      <c r="A45" s="46"/>
      <c r="B45" s="47" t="s">
        <v>88</v>
      </c>
      <c r="C45" s="48">
        <v>3.52</v>
      </c>
      <c r="D45" s="48"/>
      <c r="E45" s="48"/>
      <c r="F45" s="49">
        <v>3.52</v>
      </c>
      <c r="H45" s="36"/>
    </row>
    <row r="46" spans="1:6" ht="15">
      <c r="A46" s="55">
        <v>11</v>
      </c>
      <c r="B46" s="1" t="s">
        <v>22</v>
      </c>
      <c r="C46" s="57">
        <f>SUM(C47:C50)</f>
        <v>30.235</v>
      </c>
      <c r="D46" s="57">
        <f>SUM(D47:D50)</f>
        <v>12.7</v>
      </c>
      <c r="E46" s="57">
        <f>SUM(E47:E50)</f>
        <v>0</v>
      </c>
      <c r="F46" s="58">
        <f>SUM(F47:F50)</f>
        <v>17.535000000000004</v>
      </c>
    </row>
    <row r="47" spans="1:6" ht="15">
      <c r="A47" s="50"/>
      <c r="B47" s="12" t="s">
        <v>37</v>
      </c>
      <c r="C47" s="51">
        <v>1.675</v>
      </c>
      <c r="D47" s="51"/>
      <c r="E47" s="51"/>
      <c r="F47" s="52">
        <v>1.675</v>
      </c>
    </row>
    <row r="48" spans="1:8" ht="15">
      <c r="A48" s="50"/>
      <c r="B48" s="12" t="s">
        <v>88</v>
      </c>
      <c r="C48" s="51">
        <v>12.98</v>
      </c>
      <c r="D48" s="51"/>
      <c r="E48" s="51"/>
      <c r="F48" s="52">
        <v>12.98</v>
      </c>
      <c r="H48" s="36"/>
    </row>
    <row r="49" spans="1:7" ht="15">
      <c r="A49" s="50"/>
      <c r="B49" s="12" t="s">
        <v>78</v>
      </c>
      <c r="C49" s="51">
        <v>10</v>
      </c>
      <c r="D49" s="51">
        <v>7.2</v>
      </c>
      <c r="E49" s="51"/>
      <c r="F49" s="52">
        <v>2.8</v>
      </c>
      <c r="G49" s="36"/>
    </row>
    <row r="50" spans="1:6" ht="15">
      <c r="A50" s="41"/>
      <c r="B50" s="42" t="s">
        <v>32</v>
      </c>
      <c r="C50" s="43">
        <v>5.58</v>
      </c>
      <c r="D50" s="43">
        <v>5.5</v>
      </c>
      <c r="E50" s="43"/>
      <c r="F50" s="44">
        <v>0.08000000000000007</v>
      </c>
    </row>
    <row r="51" spans="1:11" ht="15.75" customHeight="1">
      <c r="A51" s="3">
        <v>12</v>
      </c>
      <c r="B51" s="35" t="s">
        <v>23</v>
      </c>
      <c r="C51" s="5">
        <f>SUM(C52:C53)</f>
        <v>1.939</v>
      </c>
      <c r="D51" s="5">
        <f>SUM(D52:D53)</f>
        <v>0</v>
      </c>
      <c r="E51" s="5">
        <f>SUM(E52:E53)</f>
        <v>0</v>
      </c>
      <c r="F51" s="6">
        <f>SUM(F52:F53)</f>
        <v>1.939</v>
      </c>
      <c r="K51" s="17"/>
    </row>
    <row r="52" spans="1:10" ht="15.75" customHeight="1">
      <c r="A52" s="50"/>
      <c r="B52" s="12" t="s">
        <v>37</v>
      </c>
      <c r="C52" s="51">
        <v>0.439</v>
      </c>
      <c r="D52" s="51"/>
      <c r="E52" s="51"/>
      <c r="F52" s="52">
        <v>0.439</v>
      </c>
      <c r="J52" s="17"/>
    </row>
    <row r="53" spans="1:10" ht="15.75" customHeight="1">
      <c r="A53" s="41"/>
      <c r="B53" s="12" t="s">
        <v>78</v>
      </c>
      <c r="C53" s="43">
        <v>1.5</v>
      </c>
      <c r="D53" s="43"/>
      <c r="E53" s="43"/>
      <c r="F53" s="44">
        <v>1.5</v>
      </c>
      <c r="J53" s="17"/>
    </row>
    <row r="54" spans="1:6" ht="17.25" customHeight="1">
      <c r="A54" s="3">
        <v>13</v>
      </c>
      <c r="B54" s="45" t="s">
        <v>42</v>
      </c>
      <c r="C54" s="5">
        <f>SUM(C55:C56)</f>
        <v>3.9000000000000004</v>
      </c>
      <c r="D54" s="5">
        <f>SUM(D55:D56)</f>
        <v>1.08</v>
      </c>
      <c r="E54" s="5">
        <f>SUM(E55:E56)</f>
        <v>0</v>
      </c>
      <c r="F54" s="6">
        <f>SUM(F55:F56)</f>
        <v>2.8200000000000003</v>
      </c>
    </row>
    <row r="55" spans="1:6" ht="17.25" customHeight="1">
      <c r="A55" s="50"/>
      <c r="B55" s="59" t="s">
        <v>37</v>
      </c>
      <c r="C55" s="51">
        <v>3.3200000000000003</v>
      </c>
      <c r="D55" s="51">
        <v>0.5</v>
      </c>
      <c r="E55" s="51">
        <v>0</v>
      </c>
      <c r="F55" s="52">
        <v>2.8200000000000003</v>
      </c>
    </row>
    <row r="56" spans="1:8" ht="17.25" customHeight="1">
      <c r="A56" s="46"/>
      <c r="B56" s="47" t="s">
        <v>88</v>
      </c>
      <c r="C56" s="48">
        <v>0.58</v>
      </c>
      <c r="D56" s="48">
        <v>0.58</v>
      </c>
      <c r="E56" s="48"/>
      <c r="F56" s="49"/>
      <c r="H56" s="36"/>
    </row>
    <row r="57" spans="1:8" ht="17.25" customHeight="1">
      <c r="A57" s="3">
        <v>14</v>
      </c>
      <c r="B57" s="35" t="s">
        <v>113</v>
      </c>
      <c r="C57" s="5">
        <f>C58</f>
        <v>0.07</v>
      </c>
      <c r="D57" s="5">
        <f>D58</f>
        <v>0</v>
      </c>
      <c r="E57" s="5">
        <f>E58</f>
        <v>0</v>
      </c>
      <c r="F57" s="6">
        <f>F58</f>
        <v>0.07</v>
      </c>
      <c r="H57" s="36"/>
    </row>
    <row r="58" spans="1:8" ht="17.25" customHeight="1">
      <c r="A58" s="46"/>
      <c r="B58" s="47" t="s">
        <v>37</v>
      </c>
      <c r="C58" s="62">
        <v>0.07</v>
      </c>
      <c r="D58" s="62"/>
      <c r="E58" s="63"/>
      <c r="F58" s="158">
        <v>0.07</v>
      </c>
      <c r="H58" s="36"/>
    </row>
    <row r="59" spans="1:6" ht="17.25" customHeight="1">
      <c r="A59" s="55">
        <v>15</v>
      </c>
      <c r="B59" s="56" t="s">
        <v>79</v>
      </c>
      <c r="C59" s="57">
        <f>C60</f>
        <v>0.6</v>
      </c>
      <c r="D59" s="57">
        <f>D60</f>
        <v>0.6</v>
      </c>
      <c r="E59" s="57">
        <f>E60</f>
        <v>0</v>
      </c>
      <c r="F59" s="58">
        <f>F60</f>
        <v>0</v>
      </c>
    </row>
    <row r="60" spans="1:6" ht="17.25" customHeight="1">
      <c r="A60" s="41"/>
      <c r="B60" s="42" t="s">
        <v>88</v>
      </c>
      <c r="C60" s="43">
        <v>0.6</v>
      </c>
      <c r="D60" s="43">
        <v>0.6</v>
      </c>
      <c r="E60" s="43"/>
      <c r="F60" s="44"/>
    </row>
    <row r="61" spans="1:6" ht="30.75" customHeight="1">
      <c r="A61" s="3">
        <v>16</v>
      </c>
      <c r="B61" s="35" t="s">
        <v>114</v>
      </c>
      <c r="C61" s="5">
        <f>C62</f>
        <v>4.6000000000000005</v>
      </c>
      <c r="D61" s="5">
        <f>D62</f>
        <v>1.1</v>
      </c>
      <c r="E61" s="5">
        <f>E62</f>
        <v>0</v>
      </c>
      <c r="F61" s="6">
        <f>F62</f>
        <v>3.5</v>
      </c>
    </row>
    <row r="62" spans="1:6" ht="17.25" customHeight="1">
      <c r="A62" s="46"/>
      <c r="B62" s="47" t="s">
        <v>37</v>
      </c>
      <c r="C62" s="62">
        <v>4.6000000000000005</v>
      </c>
      <c r="D62" s="62">
        <v>1.1</v>
      </c>
      <c r="E62" s="63">
        <v>0</v>
      </c>
      <c r="F62" s="158">
        <v>3.5</v>
      </c>
    </row>
    <row r="63" spans="1:6" ht="17.25" customHeight="1">
      <c r="A63" s="3">
        <v>17</v>
      </c>
      <c r="B63" s="35" t="s">
        <v>124</v>
      </c>
      <c r="C63" s="5">
        <f>SUM(C64)</f>
        <v>3.42</v>
      </c>
      <c r="D63" s="5">
        <f>SUM(D64)</f>
        <v>1</v>
      </c>
      <c r="E63" s="5">
        <f>SUM(E64)</f>
        <v>0</v>
      </c>
      <c r="F63" s="6">
        <f>SUM(F64)</f>
        <v>2.42</v>
      </c>
    </row>
    <row r="64" spans="1:6" ht="17.25" customHeight="1">
      <c r="A64" s="46"/>
      <c r="B64" s="47" t="s">
        <v>37</v>
      </c>
      <c r="C64" s="62">
        <v>3.42</v>
      </c>
      <c r="D64" s="62">
        <v>1</v>
      </c>
      <c r="E64" s="63"/>
      <c r="F64" s="158">
        <v>2.42</v>
      </c>
    </row>
    <row r="65" spans="1:6" ht="17.25" customHeight="1">
      <c r="A65" s="3">
        <v>18</v>
      </c>
      <c r="B65" s="45" t="s">
        <v>91</v>
      </c>
      <c r="C65" s="5">
        <f>C66</f>
        <v>1.836</v>
      </c>
      <c r="D65" s="5">
        <f>D66</f>
        <v>0.2</v>
      </c>
      <c r="E65" s="5">
        <f>E66</f>
        <v>0</v>
      </c>
      <c r="F65" s="6">
        <f>F66</f>
        <v>1.636</v>
      </c>
    </row>
    <row r="66" spans="1:6" ht="17.25" customHeight="1">
      <c r="A66" s="46"/>
      <c r="B66" s="61" t="s">
        <v>37</v>
      </c>
      <c r="C66" s="48">
        <v>1.836</v>
      </c>
      <c r="D66" s="48">
        <v>0.2</v>
      </c>
      <c r="E66" s="48"/>
      <c r="F66" s="49">
        <v>1.636</v>
      </c>
    </row>
    <row r="67" spans="1:6" ht="17.25" customHeight="1">
      <c r="A67" s="55">
        <v>19</v>
      </c>
      <c r="B67" s="56" t="s">
        <v>43</v>
      </c>
      <c r="C67" s="57">
        <f>C68</f>
        <v>0.39</v>
      </c>
      <c r="D67" s="57">
        <f>D68</f>
        <v>0.39</v>
      </c>
      <c r="E67" s="57">
        <f>E68</f>
        <v>0</v>
      </c>
      <c r="F67" s="58">
        <f>F68</f>
        <v>0</v>
      </c>
    </row>
    <row r="68" spans="1:6" ht="17.25" customHeight="1">
      <c r="A68" s="41"/>
      <c r="B68" s="42" t="s">
        <v>88</v>
      </c>
      <c r="C68" s="43">
        <v>0.39</v>
      </c>
      <c r="D68" s="43">
        <v>0.39</v>
      </c>
      <c r="E68" s="43"/>
      <c r="F68" s="44"/>
    </row>
    <row r="69" spans="1:12" ht="17.25" customHeight="1">
      <c r="A69" s="3">
        <v>20</v>
      </c>
      <c r="B69" s="45" t="s">
        <v>44</v>
      </c>
      <c r="C69" s="5">
        <f>SUM(C70:C71)</f>
        <v>1.2</v>
      </c>
      <c r="D69" s="5">
        <f>SUM(D70:D71)</f>
        <v>2.625</v>
      </c>
      <c r="E69" s="5">
        <f>SUM(E70:E71)</f>
        <v>2.625</v>
      </c>
      <c r="F69" s="6">
        <f>SUM(F70:F71)</f>
        <v>1.2</v>
      </c>
      <c r="H69" s="36"/>
      <c r="I69" s="36"/>
      <c r="J69" s="36"/>
      <c r="K69" s="36"/>
      <c r="L69" s="36"/>
    </row>
    <row r="70" spans="1:6" ht="17.25" customHeight="1">
      <c r="A70" s="64"/>
      <c r="B70" s="65" t="s">
        <v>37</v>
      </c>
      <c r="C70" s="66">
        <v>1.2</v>
      </c>
      <c r="D70" s="66"/>
      <c r="E70" s="67"/>
      <c r="F70" s="159">
        <v>1.2</v>
      </c>
    </row>
    <row r="71" spans="1:6" ht="17.25" customHeight="1">
      <c r="A71" s="46"/>
      <c r="B71" s="47" t="s">
        <v>88</v>
      </c>
      <c r="C71" s="48"/>
      <c r="D71" s="48">
        <v>2.625</v>
      </c>
      <c r="E71" s="48">
        <v>2.625</v>
      </c>
      <c r="F71" s="49"/>
    </row>
    <row r="72" spans="1:6" ht="17.25" customHeight="1">
      <c r="A72" s="3">
        <v>21</v>
      </c>
      <c r="B72" s="45" t="s">
        <v>92</v>
      </c>
      <c r="C72" s="5">
        <f>C73</f>
        <v>1.13</v>
      </c>
      <c r="D72" s="5">
        <f>D73</f>
        <v>0.1</v>
      </c>
      <c r="E72" s="5">
        <f>E73</f>
        <v>0</v>
      </c>
      <c r="F72" s="6">
        <f>F73</f>
        <v>1.03</v>
      </c>
    </row>
    <row r="73" spans="1:6" ht="17.25" customHeight="1">
      <c r="A73" s="46"/>
      <c r="B73" s="47" t="s">
        <v>37</v>
      </c>
      <c r="C73" s="48">
        <v>1.13</v>
      </c>
      <c r="D73" s="48">
        <v>0.1</v>
      </c>
      <c r="E73" s="48"/>
      <c r="F73" s="49">
        <v>1.03</v>
      </c>
    </row>
    <row r="74" spans="1:6" ht="17.25" customHeight="1">
      <c r="A74" s="55">
        <v>22</v>
      </c>
      <c r="B74" s="1" t="s">
        <v>41</v>
      </c>
      <c r="C74" s="57">
        <f>SUM(C75:C77)</f>
        <v>436.926</v>
      </c>
      <c r="D74" s="57">
        <f>SUM(D75:D77)</f>
        <v>72.14</v>
      </c>
      <c r="E74" s="57">
        <f>SUM(E75:E77)</f>
        <v>0</v>
      </c>
      <c r="F74" s="58">
        <f>SUM(F75:F77)</f>
        <v>364.786</v>
      </c>
    </row>
    <row r="75" spans="1:6" ht="17.25" customHeight="1">
      <c r="A75" s="50"/>
      <c r="B75" s="12" t="s">
        <v>37</v>
      </c>
      <c r="C75" s="51">
        <v>139.832</v>
      </c>
      <c r="D75" s="51">
        <v>1</v>
      </c>
      <c r="E75" s="51"/>
      <c r="F75" s="52">
        <v>138.832</v>
      </c>
    </row>
    <row r="76" spans="1:6" ht="17.25" customHeight="1">
      <c r="A76" s="50"/>
      <c r="B76" s="12" t="s">
        <v>88</v>
      </c>
      <c r="C76" s="51">
        <v>157.214</v>
      </c>
      <c r="D76" s="51">
        <v>31.58</v>
      </c>
      <c r="E76" s="51"/>
      <c r="F76" s="52">
        <f>C76-D76</f>
        <v>125.634</v>
      </c>
    </row>
    <row r="77" spans="1:7" ht="17.25" customHeight="1">
      <c r="A77" s="50"/>
      <c r="B77" s="12" t="s">
        <v>78</v>
      </c>
      <c r="C77" s="51">
        <v>139.88</v>
      </c>
      <c r="D77" s="51">
        <v>39.56</v>
      </c>
      <c r="E77" s="51"/>
      <c r="F77" s="52">
        <v>100.32</v>
      </c>
      <c r="G77" s="36"/>
    </row>
    <row r="78" spans="1:6" ht="18.75" customHeight="1">
      <c r="A78" s="68">
        <v>23</v>
      </c>
      <c r="B78" s="69" t="s">
        <v>45</v>
      </c>
      <c r="C78" s="70">
        <f>SUM(C79:C79)</f>
        <v>8.146</v>
      </c>
      <c r="D78" s="70">
        <f>SUM(D79:D79)</f>
        <v>1.5</v>
      </c>
      <c r="E78" s="70">
        <f>SUM(E79:E79)</f>
        <v>0</v>
      </c>
      <c r="F78" s="71">
        <f>SUM(F79:F79)</f>
        <v>6.646</v>
      </c>
    </row>
    <row r="79" spans="1:6" ht="18.75" customHeight="1">
      <c r="A79" s="41"/>
      <c r="B79" s="42" t="s">
        <v>37</v>
      </c>
      <c r="C79" s="43">
        <v>8.146</v>
      </c>
      <c r="D79" s="43">
        <v>1.5</v>
      </c>
      <c r="E79" s="43"/>
      <c r="F79" s="44">
        <v>6.646</v>
      </c>
    </row>
    <row r="80" spans="1:6" ht="18.75" customHeight="1">
      <c r="A80" s="3">
        <v>24</v>
      </c>
      <c r="B80" s="45" t="s">
        <v>46</v>
      </c>
      <c r="C80" s="5">
        <f>C81</f>
        <v>1.903</v>
      </c>
      <c r="D80" s="5">
        <f>D81</f>
        <v>0</v>
      </c>
      <c r="E80" s="5">
        <f>E81</f>
        <v>0</v>
      </c>
      <c r="F80" s="6">
        <f>F81</f>
        <v>1.903</v>
      </c>
    </row>
    <row r="81" spans="1:6" ht="18.75" customHeight="1">
      <c r="A81" s="46"/>
      <c r="B81" s="47" t="s">
        <v>37</v>
      </c>
      <c r="C81" s="48">
        <v>1.903</v>
      </c>
      <c r="D81" s="48"/>
      <c r="E81" s="48"/>
      <c r="F81" s="49">
        <v>1.903</v>
      </c>
    </row>
    <row r="82" spans="1:6" ht="18.75" customHeight="1">
      <c r="A82" s="3">
        <v>25</v>
      </c>
      <c r="B82" s="45" t="s">
        <v>47</v>
      </c>
      <c r="C82" s="5">
        <f>SUM(C83:C86)</f>
        <v>53.70099999999999</v>
      </c>
      <c r="D82" s="5">
        <f>SUM(D83:D86)</f>
        <v>13.661999999999999</v>
      </c>
      <c r="E82" s="5">
        <f>SUM(E83:E86)</f>
        <v>0</v>
      </c>
      <c r="F82" s="6">
        <f>SUM(F83:F86)</f>
        <v>40.039</v>
      </c>
    </row>
    <row r="83" spans="1:6" ht="18.75" customHeight="1">
      <c r="A83" s="41"/>
      <c r="B83" s="42" t="s">
        <v>37</v>
      </c>
      <c r="C83" s="43">
        <v>15.651</v>
      </c>
      <c r="D83" s="43">
        <v>1.122</v>
      </c>
      <c r="E83" s="43">
        <v>0</v>
      </c>
      <c r="F83" s="44">
        <v>14.529</v>
      </c>
    </row>
    <row r="84" spans="1:6" ht="18.75" customHeight="1">
      <c r="A84" s="41"/>
      <c r="B84" s="42" t="s">
        <v>58</v>
      </c>
      <c r="C84" s="43">
        <v>9.81</v>
      </c>
      <c r="D84" s="43"/>
      <c r="E84" s="43"/>
      <c r="F84" s="44">
        <v>9.81</v>
      </c>
    </row>
    <row r="85" spans="1:6" ht="18.75" customHeight="1">
      <c r="A85" s="41"/>
      <c r="B85" s="42" t="s">
        <v>88</v>
      </c>
      <c r="C85" s="43">
        <v>17.24</v>
      </c>
      <c r="D85" s="43">
        <v>12.54</v>
      </c>
      <c r="E85" s="43"/>
      <c r="F85" s="44">
        <v>4.7</v>
      </c>
    </row>
    <row r="86" spans="1:6" ht="18.75" customHeight="1">
      <c r="A86" s="41"/>
      <c r="B86" s="12" t="s">
        <v>78</v>
      </c>
      <c r="C86" s="43">
        <v>11</v>
      </c>
      <c r="D86" s="43"/>
      <c r="E86" s="43"/>
      <c r="F86" s="44">
        <v>11</v>
      </c>
    </row>
    <row r="87" spans="1:6" ht="15">
      <c r="A87" s="32"/>
      <c r="B87" s="72" t="s">
        <v>35</v>
      </c>
      <c r="C87" s="73">
        <f>C88+C90+C97+C99+C101+C103+C107+C109+C111+C117+C122+C125+C129+C136+C138+C145+C150+C155+C162+C168+C172+C176+C180+C183+C186+C188+C190+C197+C201+C203+C205+C207+C209+C213+C216+C219+C223+C228+C230+C232+C239+C241+C243+C245+C248+C252</f>
        <v>4303.945999999999</v>
      </c>
      <c r="D87" s="73">
        <f>D88+D90+D97+D99+D101+D103+D107+D109+D111+D117+D122+D125+D129+D136+D138+D145+D150+D155+D162+D168+D172+D176+D180+D183+D186+D188+D190+D197+D201+D203+D205+D207+D209+D213+D216+D219+D223+D228+D230+D232+D239+D241+D243+D245+D248+D252</f>
        <v>3156.8750000000005</v>
      </c>
      <c r="E87" s="73"/>
      <c r="F87" s="160">
        <f>F88+F90+F97+F99+F101+F103+F107+F109+F111+F117+F122+F125+F129+F136+F138+F145+F150+F155+F162+F168+F172+F176+F180+F183+F186+F188+F190+F197+F201+F203+F205+F207+F209+F213+F216+F219+F223+F228+F230+F232+F239+F241+F243+F245+F248+F252</f>
        <v>1562.8980000000001</v>
      </c>
    </row>
    <row r="88" spans="1:6" ht="15">
      <c r="A88" s="3">
        <v>1</v>
      </c>
      <c r="B88" s="74" t="s">
        <v>80</v>
      </c>
      <c r="C88" s="75">
        <f>C89</f>
        <v>1.104</v>
      </c>
      <c r="D88" s="75">
        <f>D89</f>
        <v>0</v>
      </c>
      <c r="E88" s="75">
        <f>E89</f>
        <v>0</v>
      </c>
      <c r="F88" s="76">
        <f>F89</f>
        <v>1.104</v>
      </c>
    </row>
    <row r="89" spans="1:6" ht="15">
      <c r="A89" s="77"/>
      <c r="B89" s="78" t="s">
        <v>78</v>
      </c>
      <c r="C89" s="79">
        <v>1.104</v>
      </c>
      <c r="D89" s="79">
        <v>0</v>
      </c>
      <c r="E89" s="79">
        <v>0</v>
      </c>
      <c r="F89" s="80">
        <v>1.104</v>
      </c>
    </row>
    <row r="90" spans="1:6" ht="15">
      <c r="A90" s="3">
        <v>2</v>
      </c>
      <c r="B90" s="35" t="s">
        <v>15</v>
      </c>
      <c r="C90" s="81">
        <f>SUM(C91:C96)</f>
        <v>1467.9969999999998</v>
      </c>
      <c r="D90" s="81">
        <f>SUM(D91:D96)</f>
        <v>896.298</v>
      </c>
      <c r="E90" s="81">
        <f>SUM(E91:E96)</f>
        <v>11.06</v>
      </c>
      <c r="F90" s="82">
        <f>SUM(F91:F96)</f>
        <v>582.759</v>
      </c>
    </row>
    <row r="91" spans="1:6" ht="15">
      <c r="A91" s="37"/>
      <c r="B91" s="83" t="s">
        <v>37</v>
      </c>
      <c r="C91" s="84">
        <v>58.752</v>
      </c>
      <c r="D91" s="84">
        <v>69.812</v>
      </c>
      <c r="E91" s="84">
        <v>11.06</v>
      </c>
      <c r="F91" s="85">
        <v>0</v>
      </c>
    </row>
    <row r="92" spans="1:7" ht="15">
      <c r="A92" s="37"/>
      <c r="B92" s="38" t="s">
        <v>58</v>
      </c>
      <c r="C92" s="84">
        <v>293.88</v>
      </c>
      <c r="D92" s="84">
        <v>163.9</v>
      </c>
      <c r="E92" s="84"/>
      <c r="F92" s="85">
        <v>129.98</v>
      </c>
      <c r="G92" s="36"/>
    </row>
    <row r="93" spans="1:8" ht="15">
      <c r="A93" s="37"/>
      <c r="B93" s="38" t="s">
        <v>68</v>
      </c>
      <c r="C93" s="84">
        <v>327.77</v>
      </c>
      <c r="D93" s="84">
        <v>78.641</v>
      </c>
      <c r="E93" s="84"/>
      <c r="F93" s="85">
        <v>249.129</v>
      </c>
      <c r="G93" s="36"/>
      <c r="H93" s="36"/>
    </row>
    <row r="94" spans="1:8" ht="15">
      <c r="A94" s="37"/>
      <c r="B94" s="38" t="s">
        <v>88</v>
      </c>
      <c r="C94" s="84">
        <v>214.495</v>
      </c>
      <c r="D94" s="84">
        <v>214.495</v>
      </c>
      <c r="E94" s="84"/>
      <c r="F94" s="85"/>
      <c r="G94" s="36"/>
      <c r="H94" s="36"/>
    </row>
    <row r="95" spans="1:8" ht="15">
      <c r="A95" s="37"/>
      <c r="B95" s="38" t="s">
        <v>78</v>
      </c>
      <c r="C95" s="84">
        <v>245.47</v>
      </c>
      <c r="D95" s="84">
        <v>107.33</v>
      </c>
      <c r="E95" s="84"/>
      <c r="F95" s="85">
        <v>138.14</v>
      </c>
      <c r="G95" s="36"/>
      <c r="H95" s="36"/>
    </row>
    <row r="96" spans="1:6" ht="15">
      <c r="A96" s="46"/>
      <c r="B96" s="47" t="s">
        <v>32</v>
      </c>
      <c r="C96" s="48">
        <v>327.63</v>
      </c>
      <c r="D96" s="48">
        <v>262.12</v>
      </c>
      <c r="E96" s="48"/>
      <c r="F96" s="49">
        <v>65.50999999999999</v>
      </c>
    </row>
    <row r="97" spans="1:6" ht="15">
      <c r="A97" s="3">
        <v>3</v>
      </c>
      <c r="B97" s="45" t="s">
        <v>115</v>
      </c>
      <c r="C97" s="5">
        <f>C98</f>
        <v>5.5</v>
      </c>
      <c r="D97" s="5">
        <f>D98</f>
        <v>0</v>
      </c>
      <c r="E97" s="5">
        <f>E98</f>
        <v>0</v>
      </c>
      <c r="F97" s="6">
        <f>F98</f>
        <v>5.5</v>
      </c>
    </row>
    <row r="98" spans="1:6" ht="15">
      <c r="A98" s="46"/>
      <c r="B98" s="47" t="s">
        <v>37</v>
      </c>
      <c r="C98" s="48">
        <v>5.5</v>
      </c>
      <c r="D98" s="48"/>
      <c r="E98" s="48"/>
      <c r="F98" s="49">
        <v>5.5</v>
      </c>
    </row>
    <row r="99" spans="1:6" ht="15">
      <c r="A99" s="3">
        <v>4</v>
      </c>
      <c r="B99" s="45" t="s">
        <v>69</v>
      </c>
      <c r="C99" s="5">
        <f>C100</f>
        <v>1.71</v>
      </c>
      <c r="D99" s="5">
        <f>D100</f>
        <v>0</v>
      </c>
      <c r="E99" s="5">
        <f>E100</f>
        <v>0</v>
      </c>
      <c r="F99" s="6">
        <f>F100</f>
        <v>1.71</v>
      </c>
    </row>
    <row r="100" spans="1:6" ht="15">
      <c r="A100" s="46"/>
      <c r="B100" s="9" t="s">
        <v>37</v>
      </c>
      <c r="C100" s="48">
        <v>1.71</v>
      </c>
      <c r="D100" s="48"/>
      <c r="E100" s="48"/>
      <c r="F100" s="49">
        <v>1.71</v>
      </c>
    </row>
    <row r="101" spans="1:6" ht="15">
      <c r="A101" s="3">
        <v>5</v>
      </c>
      <c r="B101" s="45" t="s">
        <v>93</v>
      </c>
      <c r="C101" s="5">
        <f>C102</f>
        <v>0.73</v>
      </c>
      <c r="D101" s="5">
        <f>D102</f>
        <v>0</v>
      </c>
      <c r="E101" s="5">
        <f>E102</f>
        <v>0</v>
      </c>
      <c r="F101" s="6">
        <f>F102</f>
        <v>0.73</v>
      </c>
    </row>
    <row r="102" spans="1:6" ht="15">
      <c r="A102" s="46"/>
      <c r="B102" s="47" t="s">
        <v>37</v>
      </c>
      <c r="C102" s="48">
        <v>0.73</v>
      </c>
      <c r="D102" s="48"/>
      <c r="E102" s="48"/>
      <c r="F102" s="49">
        <v>0.73</v>
      </c>
    </row>
    <row r="103" spans="1:6" ht="15">
      <c r="A103" s="50">
        <v>6</v>
      </c>
      <c r="B103" s="86" t="s">
        <v>48</v>
      </c>
      <c r="C103" s="87">
        <f>SUM(C104:C106)</f>
        <v>18.25</v>
      </c>
      <c r="D103" s="87">
        <f>SUM(D104:D106)</f>
        <v>13.2</v>
      </c>
      <c r="E103" s="87">
        <f>SUM(E104:E106)</f>
        <v>0</v>
      </c>
      <c r="F103" s="88">
        <f>SUM(F104:F106)</f>
        <v>5.050000000000001</v>
      </c>
    </row>
    <row r="104" spans="1:6" ht="15">
      <c r="A104" s="50"/>
      <c r="B104" s="12" t="s">
        <v>37</v>
      </c>
      <c r="C104" s="51">
        <v>0.32</v>
      </c>
      <c r="D104" s="51"/>
      <c r="E104" s="51"/>
      <c r="F104" s="52">
        <v>0.32</v>
      </c>
    </row>
    <row r="105" spans="1:6" ht="15">
      <c r="A105" s="50"/>
      <c r="B105" s="12" t="s">
        <v>88</v>
      </c>
      <c r="C105" s="51">
        <v>13.2</v>
      </c>
      <c r="D105" s="51">
        <v>13.2</v>
      </c>
      <c r="E105" s="51"/>
      <c r="F105" s="52"/>
    </row>
    <row r="106" spans="1:6" ht="15">
      <c r="A106" s="41"/>
      <c r="B106" s="42" t="s">
        <v>32</v>
      </c>
      <c r="C106" s="43">
        <v>4.73</v>
      </c>
      <c r="D106" s="43"/>
      <c r="E106" s="43"/>
      <c r="F106" s="44">
        <v>4.73</v>
      </c>
    </row>
    <row r="107" spans="1:6" ht="15">
      <c r="A107" s="3">
        <v>7</v>
      </c>
      <c r="B107" s="35" t="s">
        <v>27</v>
      </c>
      <c r="C107" s="5">
        <f>SUM(C108:C108)</f>
        <v>8.97</v>
      </c>
      <c r="D107" s="5">
        <f>SUM(D108:D108)</f>
        <v>3.075</v>
      </c>
      <c r="E107" s="5">
        <f>SUM(E108:E108)</f>
        <v>0</v>
      </c>
      <c r="F107" s="6">
        <f>SUM(F108:F108)</f>
        <v>5.8950000000000005</v>
      </c>
    </row>
    <row r="108" spans="1:6" ht="15">
      <c r="A108" s="46"/>
      <c r="B108" s="47" t="s">
        <v>32</v>
      </c>
      <c r="C108" s="48">
        <v>8.97</v>
      </c>
      <c r="D108" s="48">
        <v>3.075</v>
      </c>
      <c r="E108" s="48"/>
      <c r="F108" s="49">
        <v>5.8950000000000005</v>
      </c>
    </row>
    <row r="109" spans="1:6" ht="15">
      <c r="A109" s="55">
        <v>8</v>
      </c>
      <c r="B109" s="56" t="s">
        <v>59</v>
      </c>
      <c r="C109" s="57">
        <f>SUM(C110:C110)</f>
        <v>1</v>
      </c>
      <c r="D109" s="57">
        <f>SUM(D110:D110)</f>
        <v>1</v>
      </c>
      <c r="E109" s="57">
        <f>SUM(E110:E110)</f>
        <v>0</v>
      </c>
      <c r="F109" s="58">
        <f>SUM(F110:F110)</f>
        <v>0</v>
      </c>
    </row>
    <row r="110" spans="1:6" ht="15">
      <c r="A110" s="46"/>
      <c r="B110" s="47" t="s">
        <v>37</v>
      </c>
      <c r="C110" s="48">
        <v>1</v>
      </c>
      <c r="D110" s="48">
        <v>1</v>
      </c>
      <c r="E110" s="48"/>
      <c r="F110" s="49"/>
    </row>
    <row r="111" spans="1:6" ht="15">
      <c r="A111" s="55">
        <v>9</v>
      </c>
      <c r="B111" s="1" t="s">
        <v>49</v>
      </c>
      <c r="C111" s="57">
        <f>SUM(C112:C116)</f>
        <v>132.245</v>
      </c>
      <c r="D111" s="57">
        <f>SUM(D112:D116)</f>
        <v>126.235</v>
      </c>
      <c r="E111" s="57">
        <f>SUM(E112:E116)</f>
        <v>58.75</v>
      </c>
      <c r="F111" s="58">
        <f>SUM(F112:F116)</f>
        <v>64.75999999999999</v>
      </c>
    </row>
    <row r="112" spans="1:6" ht="15">
      <c r="A112" s="89"/>
      <c r="B112" s="59" t="s">
        <v>37</v>
      </c>
      <c r="C112" s="39">
        <v>4.955</v>
      </c>
      <c r="D112" s="39">
        <v>1.895</v>
      </c>
      <c r="E112" s="39">
        <v>0</v>
      </c>
      <c r="F112" s="40">
        <v>3.06</v>
      </c>
    </row>
    <row r="113" spans="1:6" ht="15">
      <c r="A113" s="89"/>
      <c r="B113" s="38" t="s">
        <v>68</v>
      </c>
      <c r="C113" s="51">
        <v>28.7</v>
      </c>
      <c r="D113" s="51"/>
      <c r="E113" s="51"/>
      <c r="F113" s="52">
        <v>28.7</v>
      </c>
    </row>
    <row r="114" spans="1:8" ht="15">
      <c r="A114" s="50"/>
      <c r="B114" s="12" t="s">
        <v>88</v>
      </c>
      <c r="C114" s="51">
        <v>23.4</v>
      </c>
      <c r="D114" s="51">
        <v>23.4</v>
      </c>
      <c r="E114" s="51"/>
      <c r="F114" s="52"/>
      <c r="G114" s="36"/>
      <c r="H114" s="36"/>
    </row>
    <row r="115" spans="1:7" ht="15">
      <c r="A115" s="50"/>
      <c r="B115" s="12" t="s">
        <v>78</v>
      </c>
      <c r="C115" s="51">
        <v>33.5</v>
      </c>
      <c r="D115" s="51">
        <v>0.5</v>
      </c>
      <c r="E115" s="51"/>
      <c r="F115" s="52">
        <v>33</v>
      </c>
      <c r="G115" s="36"/>
    </row>
    <row r="116" spans="1:8" ht="15">
      <c r="A116" s="41"/>
      <c r="B116" s="42" t="s">
        <v>32</v>
      </c>
      <c r="C116" s="43">
        <v>41.69</v>
      </c>
      <c r="D116" s="43">
        <v>100.44</v>
      </c>
      <c r="E116" s="43">
        <v>58.75</v>
      </c>
      <c r="F116" s="44"/>
      <c r="H116" s="36"/>
    </row>
    <row r="117" spans="1:6" ht="15">
      <c r="A117" s="3">
        <v>10</v>
      </c>
      <c r="B117" s="45" t="s">
        <v>70</v>
      </c>
      <c r="C117" s="5">
        <f>SUM(C118:C121)</f>
        <v>34.870000000000005</v>
      </c>
      <c r="D117" s="5">
        <f>SUM(D118:D121)</f>
        <v>31.44</v>
      </c>
      <c r="E117" s="5">
        <f>SUM(E118:E121)</f>
        <v>10.5</v>
      </c>
      <c r="F117" s="6">
        <f>SUM(F118:F121)</f>
        <v>13.93</v>
      </c>
    </row>
    <row r="118" spans="1:6" ht="15">
      <c r="A118" s="50"/>
      <c r="B118" s="59" t="s">
        <v>58</v>
      </c>
      <c r="C118" s="51"/>
      <c r="D118" s="51">
        <v>10.5</v>
      </c>
      <c r="E118" s="51">
        <v>10.5</v>
      </c>
      <c r="F118" s="52"/>
    </row>
    <row r="119" spans="1:8" ht="15">
      <c r="A119" s="50"/>
      <c r="B119" s="59" t="s">
        <v>68</v>
      </c>
      <c r="C119" s="51">
        <v>30.03</v>
      </c>
      <c r="D119" s="51">
        <v>19.5</v>
      </c>
      <c r="E119" s="51"/>
      <c r="F119" s="52">
        <v>10.53</v>
      </c>
      <c r="H119" s="36"/>
    </row>
    <row r="120" spans="1:8" ht="15">
      <c r="A120" s="50"/>
      <c r="B120" s="59" t="s">
        <v>88</v>
      </c>
      <c r="C120" s="51">
        <v>1.44</v>
      </c>
      <c r="D120" s="51">
        <v>1.44</v>
      </c>
      <c r="E120" s="51"/>
      <c r="F120" s="52"/>
      <c r="H120" s="36"/>
    </row>
    <row r="121" spans="1:8" ht="15">
      <c r="A121" s="55"/>
      <c r="B121" s="90" t="s">
        <v>78</v>
      </c>
      <c r="C121" s="39">
        <v>3.4</v>
      </c>
      <c r="D121" s="39"/>
      <c r="E121" s="39"/>
      <c r="F121" s="40">
        <v>3.4</v>
      </c>
      <c r="H121" s="36"/>
    </row>
    <row r="122" spans="1:6" ht="15">
      <c r="A122" s="3">
        <v>11</v>
      </c>
      <c r="B122" s="45" t="s">
        <v>50</v>
      </c>
      <c r="C122" s="5">
        <f>SUM(C123:C124)</f>
        <v>0.888</v>
      </c>
      <c r="D122" s="5">
        <f>SUM(D123:D124)</f>
        <v>0</v>
      </c>
      <c r="E122" s="5">
        <f>SUM(E123:E124)</f>
        <v>0</v>
      </c>
      <c r="F122" s="6">
        <f>SUM(F123:F124)</f>
        <v>0.888</v>
      </c>
    </row>
    <row r="123" spans="1:6" ht="15">
      <c r="A123" s="50"/>
      <c r="B123" s="59" t="s">
        <v>37</v>
      </c>
      <c r="C123" s="51">
        <v>0.388</v>
      </c>
      <c r="D123" s="51"/>
      <c r="E123" s="51"/>
      <c r="F123" s="52">
        <v>0.388</v>
      </c>
    </row>
    <row r="124" spans="1:6" ht="15">
      <c r="A124" s="46"/>
      <c r="B124" s="47" t="s">
        <v>88</v>
      </c>
      <c r="C124" s="48">
        <v>0.5</v>
      </c>
      <c r="D124" s="48"/>
      <c r="E124" s="48"/>
      <c r="F124" s="49">
        <v>0.5</v>
      </c>
    </row>
    <row r="125" spans="1:6" ht="15">
      <c r="A125" s="55">
        <v>12</v>
      </c>
      <c r="B125" s="1" t="s">
        <v>24</v>
      </c>
      <c r="C125" s="57">
        <f>SUM(C126:C128)</f>
        <v>23.369999999999997</v>
      </c>
      <c r="D125" s="57">
        <f>SUM(D126:D128)</f>
        <v>0.88</v>
      </c>
      <c r="E125" s="57">
        <f>SUM(E126:E128)</f>
        <v>0</v>
      </c>
      <c r="F125" s="58">
        <f>SUM(F126:F128)</f>
        <v>22.49</v>
      </c>
    </row>
    <row r="126" spans="1:6" ht="15">
      <c r="A126" s="50"/>
      <c r="B126" s="12" t="s">
        <v>37</v>
      </c>
      <c r="C126" s="51">
        <v>4.43</v>
      </c>
      <c r="D126" s="51"/>
      <c r="E126" s="51"/>
      <c r="F126" s="52">
        <v>4.43</v>
      </c>
    </row>
    <row r="127" spans="1:6" ht="15">
      <c r="A127" s="41"/>
      <c r="B127" s="2" t="s">
        <v>68</v>
      </c>
      <c r="C127" s="43">
        <v>0.6</v>
      </c>
      <c r="D127" s="43">
        <v>0.6</v>
      </c>
      <c r="E127" s="43"/>
      <c r="F127" s="44"/>
    </row>
    <row r="128" spans="1:7" ht="15">
      <c r="A128" s="41"/>
      <c r="B128" s="2" t="s">
        <v>78</v>
      </c>
      <c r="C128" s="43">
        <v>18.34</v>
      </c>
      <c r="D128" s="43">
        <v>0.28</v>
      </c>
      <c r="E128" s="43"/>
      <c r="F128" s="44">
        <v>18.06</v>
      </c>
      <c r="G128" s="36"/>
    </row>
    <row r="129" spans="1:6" ht="15">
      <c r="A129" s="3">
        <v>13</v>
      </c>
      <c r="B129" s="35" t="s">
        <v>19</v>
      </c>
      <c r="C129" s="5">
        <f>SUM(C130:C135)</f>
        <v>118.395</v>
      </c>
      <c r="D129" s="5">
        <f>SUM(D130:D135)</f>
        <v>156.175</v>
      </c>
      <c r="E129" s="5">
        <f>SUM(E130:E135)</f>
        <v>51.480000000000004</v>
      </c>
      <c r="F129" s="6">
        <f>SUM(F130:F135)</f>
        <v>13.7</v>
      </c>
    </row>
    <row r="130" spans="1:6" ht="15">
      <c r="A130" s="50"/>
      <c r="B130" s="12" t="s">
        <v>37</v>
      </c>
      <c r="C130" s="51">
        <v>1.2</v>
      </c>
      <c r="D130" s="51">
        <v>1.2</v>
      </c>
      <c r="E130" s="51"/>
      <c r="F130" s="52"/>
    </row>
    <row r="131" spans="1:6" ht="15">
      <c r="A131" s="50"/>
      <c r="B131" s="12" t="s">
        <v>58</v>
      </c>
      <c r="C131" s="51"/>
      <c r="D131" s="51">
        <v>15</v>
      </c>
      <c r="E131" s="51">
        <v>15</v>
      </c>
      <c r="F131" s="52"/>
    </row>
    <row r="132" spans="1:6" ht="15">
      <c r="A132" s="50"/>
      <c r="B132" s="12" t="s">
        <v>68</v>
      </c>
      <c r="C132" s="51">
        <v>53.559</v>
      </c>
      <c r="D132" s="51">
        <v>39.859</v>
      </c>
      <c r="E132" s="51"/>
      <c r="F132" s="52">
        <v>13.7</v>
      </c>
    </row>
    <row r="133" spans="1:6" ht="15">
      <c r="A133" s="50"/>
      <c r="B133" s="12" t="s">
        <v>88</v>
      </c>
      <c r="C133" s="51"/>
      <c r="D133" s="51">
        <v>22.3</v>
      </c>
      <c r="E133" s="51">
        <v>22.3</v>
      </c>
      <c r="F133" s="52"/>
    </row>
    <row r="134" spans="1:6" ht="15">
      <c r="A134" s="50"/>
      <c r="B134" s="12" t="s">
        <v>78</v>
      </c>
      <c r="C134" s="51">
        <v>5.336</v>
      </c>
      <c r="D134" s="51">
        <v>5.336</v>
      </c>
      <c r="E134" s="51"/>
      <c r="F134" s="52"/>
    </row>
    <row r="135" spans="1:8" ht="15">
      <c r="A135" s="46"/>
      <c r="B135" s="47" t="s">
        <v>32</v>
      </c>
      <c r="C135" s="48">
        <v>58.3</v>
      </c>
      <c r="D135" s="48">
        <v>72.48</v>
      </c>
      <c r="E135" s="48">
        <v>14.180000000000007</v>
      </c>
      <c r="F135" s="49"/>
      <c r="H135" s="36"/>
    </row>
    <row r="136" spans="1:6" ht="15">
      <c r="A136" s="55">
        <v>14</v>
      </c>
      <c r="B136" s="56" t="s">
        <v>94</v>
      </c>
      <c r="C136" s="57">
        <f>C137</f>
        <v>62.9</v>
      </c>
      <c r="D136" s="57">
        <f>D137</f>
        <v>9</v>
      </c>
      <c r="E136" s="57">
        <f>E137</f>
        <v>0</v>
      </c>
      <c r="F136" s="58">
        <f>F137</f>
        <v>53.9</v>
      </c>
    </row>
    <row r="137" spans="1:6" ht="15">
      <c r="A137" s="41"/>
      <c r="B137" s="42" t="s">
        <v>58</v>
      </c>
      <c r="C137" s="43">
        <v>62.9</v>
      </c>
      <c r="D137" s="43">
        <v>9</v>
      </c>
      <c r="E137" s="43"/>
      <c r="F137" s="44">
        <v>53.9</v>
      </c>
    </row>
    <row r="138" spans="1:6" ht="15">
      <c r="A138" s="3">
        <v>15</v>
      </c>
      <c r="B138" s="35" t="s">
        <v>13</v>
      </c>
      <c r="C138" s="5">
        <f>SUM(C139:C144)</f>
        <v>147.04500000000002</v>
      </c>
      <c r="D138" s="5">
        <f>SUM(D139:D144)</f>
        <v>260.383</v>
      </c>
      <c r="E138" s="5">
        <f>SUM(E139:E144)</f>
        <v>141.613</v>
      </c>
      <c r="F138" s="6">
        <f>SUM(F139:F144)</f>
        <v>28.27</v>
      </c>
    </row>
    <row r="139" spans="1:6" ht="15">
      <c r="A139" s="55"/>
      <c r="B139" s="12" t="s">
        <v>37</v>
      </c>
      <c r="C139" s="39">
        <v>16.47</v>
      </c>
      <c r="D139" s="39">
        <v>10</v>
      </c>
      <c r="E139" s="39"/>
      <c r="F139" s="40">
        <v>6.47</v>
      </c>
    </row>
    <row r="140" spans="1:6" ht="15">
      <c r="A140" s="50"/>
      <c r="B140" s="12" t="s">
        <v>58</v>
      </c>
      <c r="C140" s="51">
        <v>3.21</v>
      </c>
      <c r="D140" s="51">
        <v>9</v>
      </c>
      <c r="E140" s="51">
        <v>5.79</v>
      </c>
      <c r="F140" s="52"/>
    </row>
    <row r="141" spans="1:6" ht="15">
      <c r="A141" s="50"/>
      <c r="B141" s="12" t="s">
        <v>68</v>
      </c>
      <c r="C141" s="51">
        <v>21.8</v>
      </c>
      <c r="D141" s="51"/>
      <c r="E141" s="51"/>
      <c r="F141" s="52">
        <v>21.8</v>
      </c>
    </row>
    <row r="142" spans="1:7" ht="15">
      <c r="A142" s="50"/>
      <c r="B142" s="12" t="s">
        <v>88</v>
      </c>
      <c r="C142" s="51">
        <v>85.89</v>
      </c>
      <c r="D142" s="51">
        <v>113.993</v>
      </c>
      <c r="E142" s="51">
        <f>D142-C142</f>
        <v>28.102999999999994</v>
      </c>
      <c r="F142" s="52"/>
      <c r="G142" s="36"/>
    </row>
    <row r="143" spans="1:8" ht="15">
      <c r="A143" s="50"/>
      <c r="B143" s="12" t="s">
        <v>78</v>
      </c>
      <c r="C143" s="51">
        <v>3.655</v>
      </c>
      <c r="D143" s="51">
        <v>8.48</v>
      </c>
      <c r="E143" s="51">
        <v>4.83</v>
      </c>
      <c r="F143" s="52"/>
      <c r="H143" s="36"/>
    </row>
    <row r="144" spans="1:8" ht="15">
      <c r="A144" s="46"/>
      <c r="B144" s="47" t="s">
        <v>32</v>
      </c>
      <c r="C144" s="48">
        <v>16.02</v>
      </c>
      <c r="D144" s="48">
        <v>118.91</v>
      </c>
      <c r="E144" s="48">
        <v>102.89</v>
      </c>
      <c r="F144" s="49"/>
      <c r="H144" s="36"/>
    </row>
    <row r="145" spans="1:6" ht="15">
      <c r="A145" s="55">
        <v>16</v>
      </c>
      <c r="B145" s="1" t="s">
        <v>28</v>
      </c>
      <c r="C145" s="57">
        <f>SUM(C146:C149)</f>
        <v>279.19</v>
      </c>
      <c r="D145" s="57">
        <f>SUM(D146:D149)</f>
        <v>214.2</v>
      </c>
      <c r="E145" s="57">
        <f>SUM(E146:E149)</f>
        <v>9</v>
      </c>
      <c r="F145" s="58">
        <f>SUM(F146:F149)</f>
        <v>73.99000000000001</v>
      </c>
    </row>
    <row r="146" spans="1:6" ht="15">
      <c r="A146" s="50"/>
      <c r="B146" s="12" t="s">
        <v>37</v>
      </c>
      <c r="C146" s="51">
        <v>6.6</v>
      </c>
      <c r="D146" s="51">
        <v>6.6</v>
      </c>
      <c r="E146" s="51"/>
      <c r="F146" s="52"/>
    </row>
    <row r="147" spans="1:6" ht="15">
      <c r="A147" s="50"/>
      <c r="B147" s="12" t="s">
        <v>68</v>
      </c>
      <c r="C147" s="51">
        <v>139</v>
      </c>
      <c r="D147" s="51">
        <v>65.6</v>
      </c>
      <c r="E147" s="51"/>
      <c r="F147" s="52">
        <v>73.4</v>
      </c>
    </row>
    <row r="148" spans="1:6" ht="15">
      <c r="A148" s="41"/>
      <c r="B148" s="12" t="s">
        <v>88</v>
      </c>
      <c r="C148" s="43"/>
      <c r="D148" s="43">
        <v>9</v>
      </c>
      <c r="E148" s="43">
        <v>9</v>
      </c>
      <c r="F148" s="44"/>
    </row>
    <row r="149" spans="1:6" ht="15">
      <c r="A149" s="41"/>
      <c r="B149" s="42" t="s">
        <v>32</v>
      </c>
      <c r="C149" s="43">
        <v>133.59</v>
      </c>
      <c r="D149" s="43">
        <v>133</v>
      </c>
      <c r="E149" s="43"/>
      <c r="F149" s="44">
        <v>0.5900000000000034</v>
      </c>
    </row>
    <row r="150" spans="1:6" ht="15">
      <c r="A150" s="3">
        <v>17</v>
      </c>
      <c r="B150" s="45" t="s">
        <v>17</v>
      </c>
      <c r="C150" s="5">
        <f>SUM(C151:C154)</f>
        <v>236.91</v>
      </c>
      <c r="D150" s="5">
        <f>SUM(D151:D154)</f>
        <v>133.3</v>
      </c>
      <c r="E150" s="5">
        <f>SUM(E151:E154)</f>
        <v>10</v>
      </c>
      <c r="F150" s="6">
        <f>SUM(F151:F154)</f>
        <v>113.60999999999999</v>
      </c>
    </row>
    <row r="151" spans="1:7" ht="15">
      <c r="A151" s="50"/>
      <c r="B151" s="59" t="s">
        <v>68</v>
      </c>
      <c r="C151" s="51">
        <v>69.48</v>
      </c>
      <c r="D151" s="51">
        <v>23.6</v>
      </c>
      <c r="E151" s="51"/>
      <c r="F151" s="52">
        <v>45.88</v>
      </c>
      <c r="G151" s="36"/>
    </row>
    <row r="152" spans="1:7" ht="15">
      <c r="A152" s="50"/>
      <c r="B152" s="12" t="s">
        <v>58</v>
      </c>
      <c r="C152" s="51"/>
      <c r="D152" s="51">
        <v>10</v>
      </c>
      <c r="E152" s="51">
        <v>10</v>
      </c>
      <c r="F152" s="52"/>
      <c r="G152" s="36"/>
    </row>
    <row r="153" spans="1:7" ht="15">
      <c r="A153" s="50"/>
      <c r="B153" s="59" t="s">
        <v>78</v>
      </c>
      <c r="C153" s="51">
        <v>70.33</v>
      </c>
      <c r="D153" s="51">
        <v>2.7</v>
      </c>
      <c r="E153" s="51"/>
      <c r="F153" s="52">
        <v>67.63</v>
      </c>
      <c r="G153" s="36"/>
    </row>
    <row r="154" spans="1:8" ht="15">
      <c r="A154" s="46"/>
      <c r="B154" s="47" t="s">
        <v>32</v>
      </c>
      <c r="C154" s="48">
        <v>97.1</v>
      </c>
      <c r="D154" s="48">
        <v>97</v>
      </c>
      <c r="E154" s="48"/>
      <c r="F154" s="49">
        <v>0.09999999999999432</v>
      </c>
      <c r="G154" s="36"/>
      <c r="H154" s="36"/>
    </row>
    <row r="155" spans="1:6" ht="15">
      <c r="A155" s="50">
        <v>18</v>
      </c>
      <c r="B155" s="86" t="s">
        <v>16</v>
      </c>
      <c r="C155" s="87">
        <f>SUM(C156:C161)</f>
        <v>945.9340000000001</v>
      </c>
      <c r="D155" s="87">
        <f>SUM(D156:D161)</f>
        <v>925.8340000000001</v>
      </c>
      <c r="E155" s="87">
        <f>SUM(E156:E161)</f>
        <v>42.91</v>
      </c>
      <c r="F155" s="88">
        <f>SUM(F156:F161)</f>
        <v>63.010000000000026</v>
      </c>
    </row>
    <row r="156" spans="1:6" ht="15">
      <c r="A156" s="50"/>
      <c r="B156" s="12" t="s">
        <v>37</v>
      </c>
      <c r="C156" s="51">
        <v>81.954</v>
      </c>
      <c r="D156" s="51">
        <v>29.220000000000002</v>
      </c>
      <c r="E156" s="51"/>
      <c r="F156" s="52">
        <v>52.733999999999995</v>
      </c>
    </row>
    <row r="157" spans="1:7" ht="15">
      <c r="A157" s="50"/>
      <c r="B157" s="12" t="s">
        <v>58</v>
      </c>
      <c r="C157" s="51">
        <v>33.61</v>
      </c>
      <c r="D157" s="51">
        <v>59.02</v>
      </c>
      <c r="E157" s="51">
        <v>25.41</v>
      </c>
      <c r="F157" s="52"/>
      <c r="G157" s="36"/>
    </row>
    <row r="158" spans="1:7" ht="15">
      <c r="A158" s="50"/>
      <c r="B158" s="12" t="s">
        <v>68</v>
      </c>
      <c r="C158" s="51">
        <v>177.58</v>
      </c>
      <c r="D158" s="51">
        <v>171.394</v>
      </c>
      <c r="E158" s="51"/>
      <c r="F158" s="52">
        <v>6.186</v>
      </c>
      <c r="G158" s="36"/>
    </row>
    <row r="159" spans="1:7" ht="15">
      <c r="A159" s="50"/>
      <c r="B159" s="12" t="s">
        <v>88</v>
      </c>
      <c r="C159" s="51">
        <v>76.1</v>
      </c>
      <c r="D159" s="51">
        <v>93.6</v>
      </c>
      <c r="E159" s="51">
        <f>D159-C159</f>
        <v>17.5</v>
      </c>
      <c r="F159" s="52"/>
      <c r="G159" s="36"/>
    </row>
    <row r="160" spans="1:7" ht="15">
      <c r="A160" s="50"/>
      <c r="B160" s="12" t="s">
        <v>78</v>
      </c>
      <c r="C160" s="51">
        <v>4</v>
      </c>
      <c r="D160" s="51"/>
      <c r="E160" s="51"/>
      <c r="F160" s="52">
        <v>4</v>
      </c>
      <c r="G160" s="36"/>
    </row>
    <row r="161" spans="1:6" ht="15">
      <c r="A161" s="41"/>
      <c r="B161" s="42" t="s">
        <v>32</v>
      </c>
      <c r="C161" s="43">
        <v>572.69</v>
      </c>
      <c r="D161" s="43">
        <v>572.6</v>
      </c>
      <c r="E161" s="43"/>
      <c r="F161" s="44">
        <v>0.09000000000003183</v>
      </c>
    </row>
    <row r="162" spans="1:6" ht="15">
      <c r="A162" s="3">
        <v>19</v>
      </c>
      <c r="B162" s="35" t="s">
        <v>14</v>
      </c>
      <c r="C162" s="5">
        <f>SUM(C163:C167)</f>
        <v>135.63400000000001</v>
      </c>
      <c r="D162" s="5">
        <f>SUM(D163:D167)</f>
        <v>85.66999999999999</v>
      </c>
      <c r="E162" s="5">
        <f>SUM(E163:E167)</f>
        <v>7.62</v>
      </c>
      <c r="F162" s="6">
        <f>SUM(F163:F167)</f>
        <v>57.584</v>
      </c>
    </row>
    <row r="163" spans="1:7" ht="15">
      <c r="A163" s="50"/>
      <c r="B163" s="12" t="s">
        <v>58</v>
      </c>
      <c r="C163" s="51">
        <v>2.68</v>
      </c>
      <c r="D163" s="51">
        <v>10.3</v>
      </c>
      <c r="E163" s="51">
        <v>7.62</v>
      </c>
      <c r="F163" s="52"/>
      <c r="G163" s="36"/>
    </row>
    <row r="164" spans="1:7" ht="15">
      <c r="A164" s="50"/>
      <c r="B164" s="12" t="s">
        <v>68</v>
      </c>
      <c r="C164" s="51">
        <v>30.564</v>
      </c>
      <c r="D164" s="51">
        <v>0.7</v>
      </c>
      <c r="E164" s="51"/>
      <c r="F164" s="52">
        <v>29.864</v>
      </c>
      <c r="G164" s="36"/>
    </row>
    <row r="165" spans="1:7" ht="15">
      <c r="A165" s="50"/>
      <c r="B165" s="12" t="s">
        <v>88</v>
      </c>
      <c r="C165" s="51">
        <v>31</v>
      </c>
      <c r="D165" s="51">
        <v>31</v>
      </c>
      <c r="E165" s="51"/>
      <c r="F165" s="52"/>
      <c r="G165" s="36"/>
    </row>
    <row r="166" spans="1:7" ht="15">
      <c r="A166" s="50"/>
      <c r="B166" s="12" t="s">
        <v>78</v>
      </c>
      <c r="C166" s="51">
        <v>35.12</v>
      </c>
      <c r="D166" s="51">
        <v>10.27</v>
      </c>
      <c r="E166" s="51"/>
      <c r="F166" s="52">
        <v>24.85</v>
      </c>
      <c r="G166" s="36"/>
    </row>
    <row r="167" spans="1:8" ht="15">
      <c r="A167" s="46"/>
      <c r="B167" s="47" t="s">
        <v>32</v>
      </c>
      <c r="C167" s="48">
        <v>36.27</v>
      </c>
      <c r="D167" s="48">
        <v>33.4</v>
      </c>
      <c r="E167" s="48"/>
      <c r="F167" s="49">
        <v>2.8700000000000045</v>
      </c>
      <c r="H167" s="36"/>
    </row>
    <row r="168" spans="1:6" ht="15">
      <c r="A168" s="3">
        <v>20</v>
      </c>
      <c r="B168" s="45" t="s">
        <v>61</v>
      </c>
      <c r="C168" s="70">
        <f>SUM(C169:C171)</f>
        <v>14.405000000000001</v>
      </c>
      <c r="D168" s="70">
        <f>SUM(D169:D171)</f>
        <v>0.5</v>
      </c>
      <c r="E168" s="70">
        <f>SUM(E169:E171)</f>
        <v>0</v>
      </c>
      <c r="F168" s="71">
        <f>SUM(F169:F171)</f>
        <v>13.905000000000001</v>
      </c>
    </row>
    <row r="169" spans="1:6" ht="15">
      <c r="A169" s="64"/>
      <c r="B169" s="65" t="s">
        <v>37</v>
      </c>
      <c r="C169" s="51">
        <v>2.625</v>
      </c>
      <c r="D169" s="51">
        <v>0.5</v>
      </c>
      <c r="E169" s="51"/>
      <c r="F169" s="52">
        <v>2.125</v>
      </c>
    </row>
    <row r="170" spans="1:6" ht="15">
      <c r="A170" s="41"/>
      <c r="B170" s="42" t="s">
        <v>68</v>
      </c>
      <c r="C170" s="91">
        <v>2.38</v>
      </c>
      <c r="D170" s="91"/>
      <c r="E170" s="91"/>
      <c r="F170" s="92">
        <v>2.38</v>
      </c>
    </row>
    <row r="171" spans="1:6" ht="15">
      <c r="A171" s="46"/>
      <c r="B171" s="47" t="s">
        <v>88</v>
      </c>
      <c r="C171" s="93">
        <v>9.4</v>
      </c>
      <c r="D171" s="93"/>
      <c r="E171" s="93"/>
      <c r="F171" s="94">
        <v>9.4</v>
      </c>
    </row>
    <row r="172" spans="1:6" ht="15">
      <c r="A172" s="3">
        <v>21</v>
      </c>
      <c r="B172" s="35" t="s">
        <v>26</v>
      </c>
      <c r="C172" s="5">
        <f>SUM(C173:C175)</f>
        <v>10.276</v>
      </c>
      <c r="D172" s="5">
        <f>SUM(D173:D175)</f>
        <v>0</v>
      </c>
      <c r="E172" s="5">
        <f>SUM(E173:E175)</f>
        <v>0</v>
      </c>
      <c r="F172" s="6">
        <f>SUM(F173:F175)</f>
        <v>10.276</v>
      </c>
    </row>
    <row r="173" spans="1:6" ht="15">
      <c r="A173" s="50"/>
      <c r="B173" s="12" t="s">
        <v>37</v>
      </c>
      <c r="C173" s="51">
        <v>2.116</v>
      </c>
      <c r="D173" s="51">
        <v>0</v>
      </c>
      <c r="E173" s="51">
        <v>0</v>
      </c>
      <c r="F173" s="52">
        <v>2.116</v>
      </c>
    </row>
    <row r="174" spans="1:7" ht="15">
      <c r="A174" s="50"/>
      <c r="B174" s="12" t="s">
        <v>68</v>
      </c>
      <c r="C174" s="51">
        <v>6.21</v>
      </c>
      <c r="D174" s="51"/>
      <c r="E174" s="51"/>
      <c r="F174" s="52">
        <v>6.21</v>
      </c>
      <c r="G174" s="36"/>
    </row>
    <row r="175" spans="1:7" ht="15">
      <c r="A175" s="46"/>
      <c r="B175" s="61" t="s">
        <v>78</v>
      </c>
      <c r="C175" s="48">
        <v>1.95</v>
      </c>
      <c r="D175" s="48"/>
      <c r="E175" s="48"/>
      <c r="F175" s="49">
        <v>1.95</v>
      </c>
      <c r="G175" s="36"/>
    </row>
    <row r="176" spans="1:6" ht="15">
      <c r="A176" s="55">
        <v>22</v>
      </c>
      <c r="B176" s="1" t="s">
        <v>10</v>
      </c>
      <c r="C176" s="57">
        <f>SUM(C177:C179)</f>
        <v>12.361</v>
      </c>
      <c r="D176" s="57">
        <f>SUM(D177:D179)</f>
        <v>1.91</v>
      </c>
      <c r="E176" s="57">
        <f>SUM(E177:E179)</f>
        <v>0</v>
      </c>
      <c r="F176" s="58">
        <f>SUM(F177:F179)</f>
        <v>10.451</v>
      </c>
    </row>
    <row r="177" spans="1:6" ht="15">
      <c r="A177" s="50"/>
      <c r="B177" s="12" t="s">
        <v>37</v>
      </c>
      <c r="C177" s="51">
        <v>2.071</v>
      </c>
      <c r="D177" s="51">
        <v>0</v>
      </c>
      <c r="E177" s="51">
        <v>0</v>
      </c>
      <c r="F177" s="52">
        <v>2.071</v>
      </c>
    </row>
    <row r="178" spans="1:6" ht="15">
      <c r="A178" s="50"/>
      <c r="B178" s="12" t="s">
        <v>58</v>
      </c>
      <c r="C178" s="51">
        <v>0.38</v>
      </c>
      <c r="D178" s="51"/>
      <c r="E178" s="51"/>
      <c r="F178" s="52">
        <v>0.38</v>
      </c>
    </row>
    <row r="179" spans="1:6" ht="15">
      <c r="A179" s="50"/>
      <c r="B179" s="12" t="s">
        <v>88</v>
      </c>
      <c r="C179" s="51">
        <v>9.91</v>
      </c>
      <c r="D179" s="51">
        <v>1.91</v>
      </c>
      <c r="E179" s="51"/>
      <c r="F179" s="52">
        <f>C179-D179</f>
        <v>8</v>
      </c>
    </row>
    <row r="180" spans="1:6" ht="15">
      <c r="A180" s="3">
        <v>23</v>
      </c>
      <c r="B180" s="35" t="s">
        <v>25</v>
      </c>
      <c r="C180" s="5">
        <f>SUM(C181:C182)</f>
        <v>25.62</v>
      </c>
      <c r="D180" s="5">
        <f>SUM(D181:D182)</f>
        <v>1.6</v>
      </c>
      <c r="E180" s="5">
        <f>SUM(E181:E182)</f>
        <v>0</v>
      </c>
      <c r="F180" s="6">
        <f>SUM(F181:F182)</f>
        <v>24.02</v>
      </c>
    </row>
    <row r="181" spans="1:6" ht="15">
      <c r="A181" s="50"/>
      <c r="B181" s="12" t="s">
        <v>78</v>
      </c>
      <c r="C181" s="51">
        <v>7.91</v>
      </c>
      <c r="D181" s="51"/>
      <c r="E181" s="51"/>
      <c r="F181" s="52">
        <v>7.91</v>
      </c>
    </row>
    <row r="182" spans="1:6" ht="15">
      <c r="A182" s="46"/>
      <c r="B182" s="47" t="s">
        <v>32</v>
      </c>
      <c r="C182" s="48">
        <v>17.71</v>
      </c>
      <c r="D182" s="48">
        <v>1.6</v>
      </c>
      <c r="E182" s="48"/>
      <c r="F182" s="49">
        <v>16.11</v>
      </c>
    </row>
    <row r="183" spans="1:6" ht="15">
      <c r="A183" s="3">
        <v>24</v>
      </c>
      <c r="B183" s="35" t="s">
        <v>105</v>
      </c>
      <c r="C183" s="5">
        <f>SUM(C184:C185)</f>
        <v>15.79</v>
      </c>
      <c r="D183" s="5">
        <f>SUM(D184:D185)</f>
        <v>1.6</v>
      </c>
      <c r="E183" s="5">
        <f>SUM(E184:E185)</f>
        <v>0</v>
      </c>
      <c r="F183" s="6">
        <f>SUM(F184:F185)</f>
        <v>14.19</v>
      </c>
    </row>
    <row r="184" spans="1:6" ht="15">
      <c r="A184" s="50"/>
      <c r="B184" s="12" t="s">
        <v>78</v>
      </c>
      <c r="C184" s="51">
        <v>2.67</v>
      </c>
      <c r="D184" s="51"/>
      <c r="E184" s="51"/>
      <c r="F184" s="52">
        <v>2.67</v>
      </c>
    </row>
    <row r="185" spans="1:6" ht="15">
      <c r="A185" s="46"/>
      <c r="B185" s="47" t="s">
        <v>32</v>
      </c>
      <c r="C185" s="48">
        <v>13.12</v>
      </c>
      <c r="D185" s="48">
        <v>1.6</v>
      </c>
      <c r="E185" s="48"/>
      <c r="F185" s="49">
        <v>11.52</v>
      </c>
    </row>
    <row r="186" spans="1:6" ht="30">
      <c r="A186" s="50">
        <v>25</v>
      </c>
      <c r="B186" s="95" t="s">
        <v>110</v>
      </c>
      <c r="C186" s="87">
        <f>C187</f>
        <v>0.792</v>
      </c>
      <c r="D186" s="87">
        <f>D187</f>
        <v>0</v>
      </c>
      <c r="E186" s="87">
        <f>E187</f>
        <v>0</v>
      </c>
      <c r="F186" s="88">
        <f>F187</f>
        <v>0.792</v>
      </c>
    </row>
    <row r="187" spans="1:6" ht="15">
      <c r="A187" s="41"/>
      <c r="B187" s="42" t="s">
        <v>37</v>
      </c>
      <c r="C187" s="43">
        <v>0.792</v>
      </c>
      <c r="D187" s="43"/>
      <c r="E187" s="43"/>
      <c r="F187" s="44">
        <v>0.792</v>
      </c>
    </row>
    <row r="188" spans="1:6" ht="15">
      <c r="A188" s="3">
        <v>26</v>
      </c>
      <c r="B188" s="45" t="s">
        <v>71</v>
      </c>
      <c r="C188" s="5">
        <f>SUM(C189:C189)</f>
        <v>1.8</v>
      </c>
      <c r="D188" s="5">
        <f>SUM(D189:D189)</f>
        <v>1.8</v>
      </c>
      <c r="E188" s="5">
        <f>SUM(E189:E189)</f>
        <v>0</v>
      </c>
      <c r="F188" s="6">
        <f>SUM(F189:F189)</f>
        <v>0</v>
      </c>
    </row>
    <row r="189" spans="1:6" ht="15">
      <c r="A189" s="41"/>
      <c r="B189" s="42" t="s">
        <v>88</v>
      </c>
      <c r="C189" s="43">
        <v>1.8</v>
      </c>
      <c r="D189" s="43">
        <v>1.8</v>
      </c>
      <c r="E189" s="43"/>
      <c r="F189" s="44"/>
    </row>
    <row r="190" spans="1:6" ht="15">
      <c r="A190" s="3">
        <v>27</v>
      </c>
      <c r="B190" s="35" t="s">
        <v>51</v>
      </c>
      <c r="C190" s="5">
        <f>SUM(C191:C196)</f>
        <v>51.43299999999999</v>
      </c>
      <c r="D190" s="5">
        <f>SUM(D191:D196)</f>
        <v>54.181000000000004</v>
      </c>
      <c r="E190" s="5">
        <f>SUM(E191:E196)</f>
        <v>10.579000000000002</v>
      </c>
      <c r="F190" s="6">
        <f>SUM(F191:F196)</f>
        <v>7.831</v>
      </c>
    </row>
    <row r="191" spans="1:8" ht="15">
      <c r="A191" s="50"/>
      <c r="B191" s="12" t="s">
        <v>37</v>
      </c>
      <c r="C191" s="51">
        <v>0.068</v>
      </c>
      <c r="D191" s="51">
        <v>0.068</v>
      </c>
      <c r="E191" s="51"/>
      <c r="F191" s="52"/>
      <c r="H191" s="36"/>
    </row>
    <row r="192" spans="1:6" ht="15">
      <c r="A192" s="50"/>
      <c r="B192" s="12" t="s">
        <v>58</v>
      </c>
      <c r="C192" s="51">
        <v>10.79</v>
      </c>
      <c r="D192" s="51">
        <v>5</v>
      </c>
      <c r="E192" s="51"/>
      <c r="F192" s="52">
        <v>5.79</v>
      </c>
    </row>
    <row r="193" spans="1:7" ht="15">
      <c r="A193" s="50"/>
      <c r="B193" s="12" t="s">
        <v>68</v>
      </c>
      <c r="C193" s="51">
        <v>20.97</v>
      </c>
      <c r="D193" s="51">
        <v>26.94</v>
      </c>
      <c r="E193" s="51">
        <f>D193-C193</f>
        <v>5.970000000000002</v>
      </c>
      <c r="F193" s="52"/>
      <c r="G193" s="36"/>
    </row>
    <row r="194" spans="1:7" ht="15">
      <c r="A194" s="50"/>
      <c r="B194" s="12" t="s">
        <v>88</v>
      </c>
      <c r="C194" s="51">
        <v>5.4</v>
      </c>
      <c r="D194" s="51">
        <v>10.009</v>
      </c>
      <c r="E194" s="51">
        <f>D194-C194</f>
        <v>4.609</v>
      </c>
      <c r="F194" s="52"/>
      <c r="G194" s="36"/>
    </row>
    <row r="195" spans="1:7" ht="15">
      <c r="A195" s="50"/>
      <c r="B195" s="12" t="s">
        <v>78</v>
      </c>
      <c r="C195" s="51">
        <v>7.675</v>
      </c>
      <c r="D195" s="51">
        <v>5.9639999999999995</v>
      </c>
      <c r="E195" s="51"/>
      <c r="F195" s="52">
        <v>1.711</v>
      </c>
      <c r="G195" s="36"/>
    </row>
    <row r="196" spans="1:6" ht="15">
      <c r="A196" s="46"/>
      <c r="B196" s="47" t="s">
        <v>32</v>
      </c>
      <c r="C196" s="48">
        <v>6.53</v>
      </c>
      <c r="D196" s="48">
        <v>6.2</v>
      </c>
      <c r="E196" s="48"/>
      <c r="F196" s="49">
        <v>0.33000000000000007</v>
      </c>
    </row>
    <row r="197" spans="1:6" ht="15">
      <c r="A197" s="50">
        <v>28</v>
      </c>
      <c r="B197" s="86" t="s">
        <v>18</v>
      </c>
      <c r="C197" s="87">
        <f>SUM(C198:C200)</f>
        <v>16.1</v>
      </c>
      <c r="D197" s="87">
        <f>SUM(D198:D200)</f>
        <v>0.3</v>
      </c>
      <c r="E197" s="87">
        <f>SUM(E198:E200)</f>
        <v>0</v>
      </c>
      <c r="F197" s="88">
        <f>SUM(F198:F200)</f>
        <v>15.8</v>
      </c>
    </row>
    <row r="198" spans="1:6" ht="15">
      <c r="A198" s="50"/>
      <c r="B198" s="12" t="s">
        <v>68</v>
      </c>
      <c r="C198" s="51">
        <v>11.5</v>
      </c>
      <c r="D198" s="51"/>
      <c r="E198" s="51"/>
      <c r="F198" s="52">
        <v>11.5</v>
      </c>
    </row>
    <row r="199" spans="1:6" ht="15">
      <c r="A199" s="50"/>
      <c r="B199" s="12" t="s">
        <v>78</v>
      </c>
      <c r="C199" s="51">
        <v>3.8</v>
      </c>
      <c r="D199" s="51"/>
      <c r="E199" s="51"/>
      <c r="F199" s="52">
        <v>3.8</v>
      </c>
    </row>
    <row r="200" spans="1:6" ht="15">
      <c r="A200" s="41"/>
      <c r="B200" s="42" t="s">
        <v>32</v>
      </c>
      <c r="C200" s="43">
        <v>0.8</v>
      </c>
      <c r="D200" s="43">
        <v>0.3</v>
      </c>
      <c r="E200" s="43"/>
      <c r="F200" s="44">
        <v>0.5</v>
      </c>
    </row>
    <row r="201" spans="1:6" ht="15">
      <c r="A201" s="3">
        <v>29</v>
      </c>
      <c r="B201" s="45" t="s">
        <v>52</v>
      </c>
      <c r="C201" s="5">
        <f>C202</f>
        <v>0.14</v>
      </c>
      <c r="D201" s="5">
        <f>D202</f>
        <v>0</v>
      </c>
      <c r="E201" s="5">
        <f>E202</f>
        <v>0</v>
      </c>
      <c r="F201" s="6">
        <f>F202</f>
        <v>0.14</v>
      </c>
    </row>
    <row r="202" spans="1:6" ht="15">
      <c r="A202" s="50"/>
      <c r="B202" s="59" t="s">
        <v>37</v>
      </c>
      <c r="C202" s="51">
        <v>0.14</v>
      </c>
      <c r="D202" s="51"/>
      <c r="E202" s="51"/>
      <c r="F202" s="52">
        <v>0.14</v>
      </c>
    </row>
    <row r="203" spans="1:6" ht="15">
      <c r="A203" s="3">
        <v>30</v>
      </c>
      <c r="B203" s="45" t="s">
        <v>126</v>
      </c>
      <c r="C203" s="5">
        <f>C204</f>
        <v>0.2</v>
      </c>
      <c r="D203" s="5">
        <f>D204</f>
        <v>0</v>
      </c>
      <c r="E203" s="5">
        <f>E204</f>
        <v>0</v>
      </c>
      <c r="F203" s="6">
        <f>F204</f>
        <v>0.2</v>
      </c>
    </row>
    <row r="204" spans="1:6" ht="15">
      <c r="A204" s="46"/>
      <c r="B204" s="47" t="s">
        <v>37</v>
      </c>
      <c r="C204" s="48">
        <v>0.2</v>
      </c>
      <c r="D204" s="48"/>
      <c r="E204" s="48"/>
      <c r="F204" s="49">
        <v>0.2</v>
      </c>
    </row>
    <row r="205" spans="1:6" ht="15">
      <c r="A205" s="55">
        <v>31</v>
      </c>
      <c r="B205" s="56" t="s">
        <v>67</v>
      </c>
      <c r="C205" s="57">
        <f>SUM(C206:C206)</f>
        <v>33.6</v>
      </c>
      <c r="D205" s="57">
        <f>SUM(D206:D206)</f>
        <v>33.6</v>
      </c>
      <c r="E205" s="57">
        <f>SUM(E206:E206)</f>
        <v>0</v>
      </c>
      <c r="F205" s="58">
        <f>SUM(F206:F206)</f>
        <v>0</v>
      </c>
    </row>
    <row r="206" spans="1:6" ht="15">
      <c r="A206" s="46"/>
      <c r="B206" s="96" t="s">
        <v>68</v>
      </c>
      <c r="C206" s="48">
        <v>33.6</v>
      </c>
      <c r="D206" s="48">
        <v>33.6</v>
      </c>
      <c r="E206" s="48"/>
      <c r="F206" s="49"/>
    </row>
    <row r="207" spans="1:7" ht="15">
      <c r="A207" s="3">
        <v>32</v>
      </c>
      <c r="B207" s="4" t="s">
        <v>72</v>
      </c>
      <c r="C207" s="5">
        <f>SUM(C208)</f>
        <v>1.41</v>
      </c>
      <c r="D207" s="5"/>
      <c r="E207" s="5"/>
      <c r="F207" s="6">
        <f>SUM(F208)</f>
        <v>1.41</v>
      </c>
      <c r="G207" s="36"/>
    </row>
    <row r="208" spans="1:7" ht="15">
      <c r="A208" s="46"/>
      <c r="B208" s="9" t="s">
        <v>58</v>
      </c>
      <c r="C208" s="48">
        <v>1.41</v>
      </c>
      <c r="D208" s="48"/>
      <c r="E208" s="48"/>
      <c r="F208" s="49">
        <v>1.41</v>
      </c>
      <c r="G208" s="36"/>
    </row>
    <row r="209" spans="1:6" ht="15">
      <c r="A209" s="3">
        <v>33</v>
      </c>
      <c r="B209" s="45" t="s">
        <v>53</v>
      </c>
      <c r="C209" s="5">
        <f>SUM(C210:C212)</f>
        <v>8.870000000000001</v>
      </c>
      <c r="D209" s="5">
        <f>SUM(D210:D212)</f>
        <v>0</v>
      </c>
      <c r="E209" s="5">
        <f>SUM(E210:E212)</f>
        <v>0</v>
      </c>
      <c r="F209" s="6">
        <f>SUM(F210:F212)</f>
        <v>8.870000000000001</v>
      </c>
    </row>
    <row r="210" spans="1:6" ht="15">
      <c r="A210" s="89"/>
      <c r="B210" s="90" t="s">
        <v>37</v>
      </c>
      <c r="C210" s="39">
        <v>0.69</v>
      </c>
      <c r="D210" s="39"/>
      <c r="E210" s="39"/>
      <c r="F210" s="40">
        <v>0.69</v>
      </c>
    </row>
    <row r="211" spans="1:6" ht="15">
      <c r="A211" s="50"/>
      <c r="B211" s="59" t="s">
        <v>88</v>
      </c>
      <c r="C211" s="51">
        <v>1.1</v>
      </c>
      <c r="D211" s="51"/>
      <c r="E211" s="51"/>
      <c r="F211" s="52">
        <v>1.1</v>
      </c>
    </row>
    <row r="212" spans="1:6" ht="15">
      <c r="A212" s="46"/>
      <c r="B212" s="47" t="s">
        <v>78</v>
      </c>
      <c r="C212" s="48">
        <v>7.08</v>
      </c>
      <c r="D212" s="48"/>
      <c r="E212" s="48"/>
      <c r="F212" s="49">
        <v>7.08</v>
      </c>
    </row>
    <row r="213" spans="1:6" ht="15">
      <c r="A213" s="3">
        <v>34</v>
      </c>
      <c r="B213" s="45" t="s">
        <v>81</v>
      </c>
      <c r="C213" s="5">
        <f>SUM(C214:C215)</f>
        <v>146.795</v>
      </c>
      <c r="D213" s="5">
        <f>SUM(D214:D215)</f>
        <v>0</v>
      </c>
      <c r="E213" s="5">
        <f>SUM(E214:E215)</f>
        <v>0</v>
      </c>
      <c r="F213" s="6">
        <f>SUM(F214:F215)</f>
        <v>146.795</v>
      </c>
    </row>
    <row r="214" spans="1:6" ht="15">
      <c r="A214" s="64"/>
      <c r="B214" s="65" t="s">
        <v>88</v>
      </c>
      <c r="C214" s="97">
        <v>2</v>
      </c>
      <c r="D214" s="97"/>
      <c r="E214" s="97"/>
      <c r="F214" s="98">
        <v>2</v>
      </c>
    </row>
    <row r="215" spans="1:6" ht="15">
      <c r="A215" s="46"/>
      <c r="B215" s="47" t="s">
        <v>78</v>
      </c>
      <c r="C215" s="48">
        <v>144.795</v>
      </c>
      <c r="D215" s="48"/>
      <c r="E215" s="48"/>
      <c r="F215" s="49">
        <v>144.795</v>
      </c>
    </row>
    <row r="216" spans="1:6" ht="15">
      <c r="A216" s="55">
        <v>35</v>
      </c>
      <c r="B216" s="56" t="s">
        <v>73</v>
      </c>
      <c r="C216" s="57">
        <f>SUM(C217:C218)</f>
        <v>4.4559999999999995</v>
      </c>
      <c r="D216" s="57">
        <f>SUM(D217:D218)</f>
        <v>1</v>
      </c>
      <c r="E216" s="57">
        <f>SUM(E217:E218)</f>
        <v>0</v>
      </c>
      <c r="F216" s="58">
        <f>SUM(F217:F218)</f>
        <v>3.456</v>
      </c>
    </row>
    <row r="217" spans="1:6" ht="15">
      <c r="A217" s="64"/>
      <c r="B217" s="65" t="s">
        <v>37</v>
      </c>
      <c r="C217" s="97">
        <v>3.711</v>
      </c>
      <c r="D217" s="97">
        <v>1</v>
      </c>
      <c r="E217" s="97"/>
      <c r="F217" s="98">
        <v>2.711</v>
      </c>
    </row>
    <row r="218" spans="1:6" ht="15">
      <c r="A218" s="41"/>
      <c r="B218" s="42" t="s">
        <v>78</v>
      </c>
      <c r="C218" s="43">
        <v>0.745</v>
      </c>
      <c r="D218" s="43"/>
      <c r="E218" s="43"/>
      <c r="F218" s="44">
        <v>0.745</v>
      </c>
    </row>
    <row r="219" spans="1:6" ht="15">
      <c r="A219" s="3">
        <v>36</v>
      </c>
      <c r="B219" s="45" t="s">
        <v>74</v>
      </c>
      <c r="C219" s="5">
        <f>SUM(C220:C222)</f>
        <v>9.924</v>
      </c>
      <c r="D219" s="5">
        <f>SUM(D220:D222)</f>
        <v>0.024</v>
      </c>
      <c r="E219" s="5">
        <f>SUM(E220:E222)</f>
        <v>0</v>
      </c>
      <c r="F219" s="6">
        <f>SUM(F220:F222)</f>
        <v>9.9</v>
      </c>
    </row>
    <row r="220" spans="1:6" ht="15">
      <c r="A220" s="64"/>
      <c r="B220" s="65" t="s">
        <v>37</v>
      </c>
      <c r="C220" s="51">
        <v>0.024</v>
      </c>
      <c r="D220" s="51">
        <v>0.024</v>
      </c>
      <c r="E220" s="51"/>
      <c r="F220" s="52"/>
    </row>
    <row r="221" spans="1:6" ht="15">
      <c r="A221" s="64"/>
      <c r="B221" s="65" t="s">
        <v>88</v>
      </c>
      <c r="C221" s="51">
        <v>0.8</v>
      </c>
      <c r="D221" s="51"/>
      <c r="E221" s="51"/>
      <c r="F221" s="52">
        <v>0.8</v>
      </c>
    </row>
    <row r="222" spans="1:6" ht="15">
      <c r="A222" s="46"/>
      <c r="B222" s="47" t="s">
        <v>32</v>
      </c>
      <c r="C222" s="48">
        <v>9.1</v>
      </c>
      <c r="D222" s="48"/>
      <c r="E222" s="48"/>
      <c r="F222" s="49">
        <v>9.1</v>
      </c>
    </row>
    <row r="223" spans="1:6" ht="17.25" customHeight="1">
      <c r="A223" s="3">
        <v>37</v>
      </c>
      <c r="B223" s="35" t="s">
        <v>116</v>
      </c>
      <c r="C223" s="5">
        <f>SUM(C224:C227)</f>
        <v>7.640000000000001</v>
      </c>
      <c r="D223" s="5">
        <f>SUM(D224:D227)</f>
        <v>3.03</v>
      </c>
      <c r="E223" s="5">
        <f>SUM(E224:E227)</f>
        <v>0</v>
      </c>
      <c r="F223" s="6">
        <f>SUM(F224:F227)</f>
        <v>4.609999999999999</v>
      </c>
    </row>
    <row r="224" spans="1:6" ht="15">
      <c r="A224" s="50"/>
      <c r="B224" s="12" t="s">
        <v>68</v>
      </c>
      <c r="C224" s="51">
        <v>2.11</v>
      </c>
      <c r="D224" s="51"/>
      <c r="E224" s="51"/>
      <c r="F224" s="52">
        <v>2.11</v>
      </c>
    </row>
    <row r="225" spans="1:6" ht="15">
      <c r="A225" s="50"/>
      <c r="B225" s="12" t="s">
        <v>88</v>
      </c>
      <c r="C225" s="51">
        <v>1.13</v>
      </c>
      <c r="D225" s="51">
        <v>1.13</v>
      </c>
      <c r="E225" s="51"/>
      <c r="F225" s="52"/>
    </row>
    <row r="226" spans="1:7" ht="15">
      <c r="A226" s="41"/>
      <c r="B226" s="2" t="s">
        <v>78</v>
      </c>
      <c r="C226" s="43">
        <v>2.5</v>
      </c>
      <c r="D226" s="43"/>
      <c r="E226" s="43"/>
      <c r="F226" s="44">
        <v>2.5</v>
      </c>
      <c r="G226" s="36"/>
    </row>
    <row r="227" spans="1:7" ht="15">
      <c r="A227" s="46"/>
      <c r="B227" s="61" t="s">
        <v>32</v>
      </c>
      <c r="C227" s="48">
        <v>1.9</v>
      </c>
      <c r="D227" s="48">
        <v>1.9</v>
      </c>
      <c r="E227" s="48"/>
      <c r="F227" s="49">
        <v>0</v>
      </c>
      <c r="G227" s="36"/>
    </row>
    <row r="228" spans="1:6" ht="15" customHeight="1">
      <c r="A228" s="55">
        <v>38</v>
      </c>
      <c r="B228" s="1" t="s">
        <v>11</v>
      </c>
      <c r="C228" s="57">
        <f>SUM(C229:C229)</f>
        <v>0.202</v>
      </c>
      <c r="D228" s="57">
        <f>SUM(D229:D229)</f>
        <v>0</v>
      </c>
      <c r="E228" s="57">
        <f>SUM(E229:E229)</f>
        <v>0</v>
      </c>
      <c r="F228" s="58">
        <f>SUM(F229:F229)</f>
        <v>0.202</v>
      </c>
    </row>
    <row r="229" spans="1:6" ht="15" customHeight="1">
      <c r="A229" s="46"/>
      <c r="B229" s="61" t="s">
        <v>37</v>
      </c>
      <c r="C229" s="48">
        <v>0.202</v>
      </c>
      <c r="D229" s="48"/>
      <c r="E229" s="48"/>
      <c r="F229" s="49">
        <v>0.202</v>
      </c>
    </row>
    <row r="230" spans="1:6" ht="15" customHeight="1">
      <c r="A230" s="55">
        <v>39</v>
      </c>
      <c r="B230" s="99" t="s">
        <v>127</v>
      </c>
      <c r="C230" s="57">
        <f>SUM(C231)</f>
        <v>0.32</v>
      </c>
      <c r="D230" s="57">
        <f>SUM(D231)</f>
        <v>0.15</v>
      </c>
      <c r="E230" s="57"/>
      <c r="F230" s="58">
        <f>SUM(F231)</f>
        <v>0.17</v>
      </c>
    </row>
    <row r="231" spans="1:6" ht="15" customHeight="1">
      <c r="A231" s="41"/>
      <c r="B231" s="42" t="s">
        <v>37</v>
      </c>
      <c r="C231" s="43">
        <v>0.32</v>
      </c>
      <c r="D231" s="43">
        <v>0.15</v>
      </c>
      <c r="E231" s="43"/>
      <c r="F231" s="44">
        <v>0.17</v>
      </c>
    </row>
    <row r="232" spans="1:6" ht="15">
      <c r="A232" s="3">
        <v>40</v>
      </c>
      <c r="B232" s="35" t="s">
        <v>12</v>
      </c>
      <c r="C232" s="5">
        <f>SUM(C233:C238)</f>
        <v>218.78</v>
      </c>
      <c r="D232" s="5">
        <f>SUM(D233:D238)</f>
        <v>66.03999999999999</v>
      </c>
      <c r="E232" s="5">
        <f>SUM(E233:E238)</f>
        <v>6.75</v>
      </c>
      <c r="F232" s="6">
        <f>SUM(F233:F238)</f>
        <v>159.48999999999998</v>
      </c>
    </row>
    <row r="233" spans="1:6" ht="15">
      <c r="A233" s="50"/>
      <c r="B233" s="12" t="s">
        <v>37</v>
      </c>
      <c r="C233" s="51">
        <v>32.706</v>
      </c>
      <c r="D233" s="51">
        <v>10.2</v>
      </c>
      <c r="E233" s="51"/>
      <c r="F233" s="52">
        <v>22.506</v>
      </c>
    </row>
    <row r="234" spans="1:6" ht="15">
      <c r="A234" s="50"/>
      <c r="B234" s="12" t="s">
        <v>58</v>
      </c>
      <c r="C234" s="51">
        <v>10</v>
      </c>
      <c r="D234" s="51">
        <v>10</v>
      </c>
      <c r="E234" s="51"/>
      <c r="F234" s="52"/>
    </row>
    <row r="235" spans="1:7" ht="15">
      <c r="A235" s="50"/>
      <c r="B235" s="12" t="s">
        <v>68</v>
      </c>
      <c r="C235" s="51">
        <v>18.554</v>
      </c>
      <c r="D235" s="51">
        <v>4.3</v>
      </c>
      <c r="E235" s="51"/>
      <c r="F235" s="52">
        <v>14.254</v>
      </c>
      <c r="G235" s="36"/>
    </row>
    <row r="236" spans="1:7" ht="15">
      <c r="A236" s="50"/>
      <c r="B236" s="12" t="s">
        <v>88</v>
      </c>
      <c r="C236" s="51">
        <v>124.61</v>
      </c>
      <c r="D236" s="51">
        <v>6.61</v>
      </c>
      <c r="E236" s="51"/>
      <c r="F236" s="52">
        <f>C236-D236</f>
        <v>118</v>
      </c>
      <c r="G236" s="36"/>
    </row>
    <row r="237" spans="1:7" ht="15">
      <c r="A237" s="50"/>
      <c r="B237" s="12" t="s">
        <v>78</v>
      </c>
      <c r="C237" s="51">
        <v>4.73</v>
      </c>
      <c r="D237" s="51"/>
      <c r="E237" s="51"/>
      <c r="F237" s="52">
        <v>4.73</v>
      </c>
      <c r="G237" s="36"/>
    </row>
    <row r="238" spans="1:8" ht="15">
      <c r="A238" s="46"/>
      <c r="B238" s="47" t="s">
        <v>32</v>
      </c>
      <c r="C238" s="48">
        <v>28.18</v>
      </c>
      <c r="D238" s="48">
        <v>34.93</v>
      </c>
      <c r="E238" s="48">
        <v>6.75</v>
      </c>
      <c r="F238" s="49"/>
      <c r="H238" s="36"/>
    </row>
    <row r="239" spans="1:6" ht="15">
      <c r="A239" s="55">
        <v>41</v>
      </c>
      <c r="B239" s="56" t="s">
        <v>55</v>
      </c>
      <c r="C239" s="57">
        <f>C240</f>
        <v>0.288</v>
      </c>
      <c r="D239" s="57">
        <f>D240</f>
        <v>0</v>
      </c>
      <c r="E239" s="57">
        <f>E240</f>
        <v>0</v>
      </c>
      <c r="F239" s="58">
        <f>F240</f>
        <v>0.288</v>
      </c>
    </row>
    <row r="240" spans="1:6" ht="15">
      <c r="A240" s="46"/>
      <c r="B240" s="47" t="s">
        <v>37</v>
      </c>
      <c r="C240" s="48">
        <v>0.288</v>
      </c>
      <c r="D240" s="48"/>
      <c r="E240" s="48"/>
      <c r="F240" s="49">
        <v>0.288</v>
      </c>
    </row>
    <row r="241" spans="1:6" ht="15">
      <c r="A241" s="55">
        <v>42</v>
      </c>
      <c r="B241" s="56" t="s">
        <v>56</v>
      </c>
      <c r="C241" s="57">
        <f>C242</f>
        <v>0.236</v>
      </c>
      <c r="D241" s="57">
        <f>D242</f>
        <v>0.086</v>
      </c>
      <c r="E241" s="57">
        <f>E242</f>
        <v>0</v>
      </c>
      <c r="F241" s="58">
        <f>F242</f>
        <v>0.15</v>
      </c>
    </row>
    <row r="242" spans="1:6" ht="15">
      <c r="A242" s="41"/>
      <c r="B242" s="42" t="s">
        <v>37</v>
      </c>
      <c r="C242" s="43">
        <v>0.236</v>
      </c>
      <c r="D242" s="43">
        <v>0.086</v>
      </c>
      <c r="E242" s="43">
        <v>0</v>
      </c>
      <c r="F242" s="44">
        <v>0.15</v>
      </c>
    </row>
    <row r="243" spans="1:6" ht="15">
      <c r="A243" s="3">
        <v>43</v>
      </c>
      <c r="B243" s="4" t="s">
        <v>108</v>
      </c>
      <c r="C243" s="5">
        <f>C244</f>
        <v>0.04</v>
      </c>
      <c r="D243" s="5">
        <f>D244</f>
        <v>0.04</v>
      </c>
      <c r="E243" s="5">
        <f>E244</f>
        <v>0</v>
      </c>
      <c r="F243" s="6">
        <f>F244</f>
        <v>0</v>
      </c>
    </row>
    <row r="244" spans="1:6" ht="15">
      <c r="A244" s="46"/>
      <c r="B244" s="100" t="s">
        <v>37</v>
      </c>
      <c r="C244" s="48">
        <v>0.04</v>
      </c>
      <c r="D244" s="48">
        <v>0.04</v>
      </c>
      <c r="E244" s="48"/>
      <c r="F244" s="49"/>
    </row>
    <row r="245" spans="1:6" ht="15">
      <c r="A245" s="55">
        <v>44</v>
      </c>
      <c r="B245" s="56" t="s">
        <v>75</v>
      </c>
      <c r="C245" s="57">
        <f>SUM(C246:C247)</f>
        <v>3.7119999999999997</v>
      </c>
      <c r="D245" s="57">
        <f>SUM(D246:D247)</f>
        <v>0.5</v>
      </c>
      <c r="E245" s="57">
        <f>SUM(E246:E247)</f>
        <v>0</v>
      </c>
      <c r="F245" s="58">
        <f>SUM(F246:F247)</f>
        <v>3.2119999999999997</v>
      </c>
    </row>
    <row r="246" spans="1:6" ht="15">
      <c r="A246" s="50"/>
      <c r="B246" s="59" t="s">
        <v>88</v>
      </c>
      <c r="C246" s="51">
        <v>1.8</v>
      </c>
      <c r="D246" s="51">
        <v>0.1</v>
      </c>
      <c r="E246" s="51"/>
      <c r="F246" s="52">
        <f>C246-D246</f>
        <v>1.7</v>
      </c>
    </row>
    <row r="247" spans="1:6" ht="15">
      <c r="A247" s="41"/>
      <c r="B247" s="42" t="s">
        <v>78</v>
      </c>
      <c r="C247" s="43">
        <v>1.912</v>
      </c>
      <c r="D247" s="43">
        <v>0.4</v>
      </c>
      <c r="E247" s="43"/>
      <c r="F247" s="44">
        <v>1.512</v>
      </c>
    </row>
    <row r="248" spans="1:6" ht="15">
      <c r="A248" s="3">
        <v>45</v>
      </c>
      <c r="B248" s="45" t="s">
        <v>76</v>
      </c>
      <c r="C248" s="5">
        <f>SUM(C249:C251)</f>
        <v>9.03</v>
      </c>
      <c r="D248" s="5">
        <f>SUM(D249:D251)</f>
        <v>0.5700000000000001</v>
      </c>
      <c r="E248" s="5">
        <f>SUM(E249:E251)</f>
        <v>0.4</v>
      </c>
      <c r="F248" s="6">
        <f>SUM(F249:F251)</f>
        <v>8.86</v>
      </c>
    </row>
    <row r="249" spans="1:6" ht="15">
      <c r="A249" s="41"/>
      <c r="B249" s="42" t="s">
        <v>88</v>
      </c>
      <c r="C249" s="43">
        <v>0.17</v>
      </c>
      <c r="D249" s="43">
        <v>0.17</v>
      </c>
      <c r="E249" s="43"/>
      <c r="F249" s="44"/>
    </row>
    <row r="250" spans="1:6" ht="15">
      <c r="A250" s="41"/>
      <c r="B250" s="42" t="s">
        <v>78</v>
      </c>
      <c r="C250" s="43"/>
      <c r="D250" s="43">
        <v>0.4</v>
      </c>
      <c r="E250" s="43">
        <v>0.4</v>
      </c>
      <c r="F250" s="44"/>
    </row>
    <row r="251" spans="1:6" ht="15">
      <c r="A251" s="46"/>
      <c r="B251" s="47" t="s">
        <v>32</v>
      </c>
      <c r="C251" s="48">
        <v>8.86</v>
      </c>
      <c r="D251" s="48"/>
      <c r="E251" s="48"/>
      <c r="F251" s="49">
        <f>SUM(C251-D251)</f>
        <v>8.86</v>
      </c>
    </row>
    <row r="252" spans="1:6" ht="15">
      <c r="A252" s="55">
        <v>46</v>
      </c>
      <c r="B252" s="1" t="s">
        <v>54</v>
      </c>
      <c r="C252" s="57">
        <f>SUM(C253:C255)</f>
        <v>87.084</v>
      </c>
      <c r="D252" s="57">
        <f>SUM(D253:D255)</f>
        <v>133.254</v>
      </c>
      <c r="E252" s="57">
        <f>SUM(E253:E255)</f>
        <v>55.17</v>
      </c>
      <c r="F252" s="58">
        <f>SUM(F253:F255)</f>
        <v>9</v>
      </c>
    </row>
    <row r="253" spans="1:6" ht="15">
      <c r="A253" s="50"/>
      <c r="B253" s="59" t="s">
        <v>68</v>
      </c>
      <c r="C253" s="51">
        <v>34.554</v>
      </c>
      <c r="D253" s="51">
        <v>25.554</v>
      </c>
      <c r="E253" s="51"/>
      <c r="F253" s="52">
        <v>9</v>
      </c>
    </row>
    <row r="254" spans="1:6" ht="15">
      <c r="A254" s="41"/>
      <c r="B254" s="42" t="s">
        <v>58</v>
      </c>
      <c r="C254" s="43"/>
      <c r="D254" s="43">
        <v>0.5</v>
      </c>
      <c r="E254" s="43">
        <v>0.5</v>
      </c>
      <c r="F254" s="44"/>
    </row>
    <row r="255" spans="1:8" ht="15">
      <c r="A255" s="41"/>
      <c r="B255" s="42" t="s">
        <v>32</v>
      </c>
      <c r="C255" s="43">
        <v>52.53</v>
      </c>
      <c r="D255" s="43">
        <v>107.2</v>
      </c>
      <c r="E255" s="43">
        <v>54.67</v>
      </c>
      <c r="F255" s="44"/>
      <c r="H255" s="36"/>
    </row>
    <row r="256" spans="1:6" ht="15">
      <c r="A256" s="101"/>
      <c r="B256" s="102" t="s">
        <v>60</v>
      </c>
      <c r="C256" s="103">
        <f>C257+C260+C262+C264+C266+C268+C270+C272+C274+C276+C278+C280+C282+C286+C289+C294+C296</f>
        <v>130.62800000000001</v>
      </c>
      <c r="D256" s="103">
        <f>D257+D260+D262+D264+D266+D268+D270+D272+D274+D276+D278+D280+D282+D286+D289+D294+D296</f>
        <v>14.126999999999999</v>
      </c>
      <c r="E256" s="103"/>
      <c r="F256" s="161">
        <f>F257+F260+F262+F264+F266+F268+F270+F272+F274+F276+F278+F280+F282+F286+F289+F294+F296</f>
        <v>116.50100000000002</v>
      </c>
    </row>
    <row r="257" spans="1:6" ht="15">
      <c r="A257" s="104">
        <v>1</v>
      </c>
      <c r="B257" s="105" t="s">
        <v>123</v>
      </c>
      <c r="C257" s="5">
        <f>SUM(C258:C259)</f>
        <v>49.55</v>
      </c>
      <c r="D257" s="5"/>
      <c r="E257" s="5"/>
      <c r="F257" s="6">
        <f>SUM(F258:F259)</f>
        <v>49.55</v>
      </c>
    </row>
    <row r="258" spans="1:6" ht="15">
      <c r="A258" s="106"/>
      <c r="B258" s="107" t="s">
        <v>88</v>
      </c>
      <c r="C258" s="43">
        <v>41.9</v>
      </c>
      <c r="D258" s="43"/>
      <c r="E258" s="43"/>
      <c r="F258" s="44">
        <v>41.9</v>
      </c>
    </row>
    <row r="259" spans="1:6" ht="15">
      <c r="A259" s="108"/>
      <c r="B259" s="109" t="s">
        <v>78</v>
      </c>
      <c r="C259" s="48">
        <v>7.65</v>
      </c>
      <c r="D259" s="48"/>
      <c r="E259" s="48"/>
      <c r="F259" s="49">
        <v>7.65</v>
      </c>
    </row>
    <row r="260" spans="1:6" ht="15">
      <c r="A260" s="104">
        <v>2</v>
      </c>
      <c r="B260" s="105" t="s">
        <v>106</v>
      </c>
      <c r="C260" s="5">
        <f>C261</f>
        <v>17.01</v>
      </c>
      <c r="D260" s="5">
        <f>D261</f>
        <v>0</v>
      </c>
      <c r="E260" s="5">
        <f>E261</f>
        <v>0</v>
      </c>
      <c r="F260" s="6">
        <f>F261</f>
        <v>17.01</v>
      </c>
    </row>
    <row r="261" spans="1:6" ht="15">
      <c r="A261" s="108"/>
      <c r="B261" s="109" t="s">
        <v>78</v>
      </c>
      <c r="C261" s="48">
        <v>17.01</v>
      </c>
      <c r="D261" s="48"/>
      <c r="E261" s="48"/>
      <c r="F261" s="49">
        <v>17.01</v>
      </c>
    </row>
    <row r="262" spans="1:6" ht="15">
      <c r="A262" s="3">
        <v>3</v>
      </c>
      <c r="B262" s="45" t="s">
        <v>128</v>
      </c>
      <c r="C262" s="5">
        <f>SUM(C263)</f>
        <v>0.138</v>
      </c>
      <c r="D262" s="5">
        <f>SUM(D263)</f>
        <v>0.05</v>
      </c>
      <c r="E262" s="5">
        <f>SUM(E263)</f>
        <v>0</v>
      </c>
      <c r="F262" s="6">
        <f>SUM(F263)</f>
        <v>0.088</v>
      </c>
    </row>
    <row r="263" spans="1:6" ht="15">
      <c r="A263" s="110"/>
      <c r="B263" s="111" t="s">
        <v>37</v>
      </c>
      <c r="C263" s="112">
        <v>0.138</v>
      </c>
      <c r="D263" s="112">
        <v>0.05</v>
      </c>
      <c r="E263" s="112"/>
      <c r="F263" s="113">
        <v>0.088</v>
      </c>
    </row>
    <row r="264" spans="1:6" ht="15">
      <c r="A264" s="3">
        <v>4</v>
      </c>
      <c r="B264" s="45" t="s">
        <v>129</v>
      </c>
      <c r="C264" s="5">
        <f>SUM(C265)</f>
        <v>0.217</v>
      </c>
      <c r="D264" s="5">
        <f>SUM(D265)</f>
        <v>0.1</v>
      </c>
      <c r="E264" s="5">
        <f>SUM(E265)</f>
        <v>0</v>
      </c>
      <c r="F264" s="6">
        <f>SUM(F265)</f>
        <v>0.117</v>
      </c>
    </row>
    <row r="265" spans="1:6" ht="15">
      <c r="A265" s="110"/>
      <c r="B265" s="111" t="s">
        <v>37</v>
      </c>
      <c r="C265" s="112">
        <v>0.217</v>
      </c>
      <c r="D265" s="112">
        <v>0.1</v>
      </c>
      <c r="E265" s="112"/>
      <c r="F265" s="113">
        <v>0.117</v>
      </c>
    </row>
    <row r="266" spans="1:6" ht="15">
      <c r="A266" s="104">
        <v>5</v>
      </c>
      <c r="B266" s="105" t="s">
        <v>119</v>
      </c>
      <c r="C266" s="5">
        <f>C267</f>
        <v>0.935</v>
      </c>
      <c r="D266" s="5">
        <f>D267</f>
        <v>0</v>
      </c>
      <c r="E266" s="5">
        <f>E267</f>
        <v>0</v>
      </c>
      <c r="F266" s="6">
        <f>F267</f>
        <v>0.935</v>
      </c>
    </row>
    <row r="267" spans="1:6" ht="15">
      <c r="A267" s="108"/>
      <c r="B267" s="109" t="s">
        <v>78</v>
      </c>
      <c r="C267" s="48">
        <v>0.935</v>
      </c>
      <c r="D267" s="48"/>
      <c r="E267" s="48"/>
      <c r="F267" s="49">
        <v>0.935</v>
      </c>
    </row>
    <row r="268" spans="1:6" ht="15">
      <c r="A268" s="3">
        <v>6</v>
      </c>
      <c r="B268" s="45" t="s">
        <v>82</v>
      </c>
      <c r="C268" s="5">
        <f>C269</f>
        <v>1.415</v>
      </c>
      <c r="D268" s="5">
        <f>D269</f>
        <v>0</v>
      </c>
      <c r="E268" s="5">
        <f>E269</f>
        <v>0</v>
      </c>
      <c r="F268" s="6">
        <f>F269</f>
        <v>1.415</v>
      </c>
    </row>
    <row r="269" spans="1:6" ht="15">
      <c r="A269" s="110"/>
      <c r="B269" s="111" t="s">
        <v>37</v>
      </c>
      <c r="C269" s="112">
        <v>1.415</v>
      </c>
      <c r="D269" s="112"/>
      <c r="E269" s="112"/>
      <c r="F269" s="113">
        <v>1.415</v>
      </c>
    </row>
    <row r="270" spans="1:6" ht="15">
      <c r="A270" s="55">
        <v>7</v>
      </c>
      <c r="B270" s="56" t="s">
        <v>83</v>
      </c>
      <c r="C270" s="57">
        <f>C271</f>
        <v>0.82</v>
      </c>
      <c r="D270" s="57">
        <f>D271</f>
        <v>0.32</v>
      </c>
      <c r="E270" s="57">
        <f>E271</f>
        <v>0</v>
      </c>
      <c r="F270" s="58">
        <f>F271</f>
        <v>0.5</v>
      </c>
    </row>
    <row r="271" spans="1:6" ht="15">
      <c r="A271" s="10"/>
      <c r="B271" s="11" t="s">
        <v>88</v>
      </c>
      <c r="C271" s="43">
        <v>0.82</v>
      </c>
      <c r="D271" s="43">
        <v>0.32</v>
      </c>
      <c r="E271" s="43"/>
      <c r="F271" s="44">
        <v>0.5</v>
      </c>
    </row>
    <row r="272" spans="1:6" ht="15">
      <c r="A272" s="3">
        <v>8</v>
      </c>
      <c r="B272" s="45" t="s">
        <v>130</v>
      </c>
      <c r="C272" s="5">
        <f>SUM(C273)</f>
        <v>0.038</v>
      </c>
      <c r="D272" s="5">
        <f>SUM(D273)</f>
        <v>0</v>
      </c>
      <c r="E272" s="5">
        <f>SUM(E273)</f>
        <v>0</v>
      </c>
      <c r="F272" s="6">
        <f>SUM(F273)</f>
        <v>0.038</v>
      </c>
    </row>
    <row r="273" spans="1:6" ht="15">
      <c r="A273" s="110"/>
      <c r="B273" s="111" t="s">
        <v>37</v>
      </c>
      <c r="C273" s="112">
        <v>0.038</v>
      </c>
      <c r="D273" s="112"/>
      <c r="E273" s="112"/>
      <c r="F273" s="113">
        <v>0.038</v>
      </c>
    </row>
    <row r="274" spans="1:6" ht="15">
      <c r="A274" s="3">
        <v>9</v>
      </c>
      <c r="B274" s="45" t="s">
        <v>131</v>
      </c>
      <c r="C274" s="5">
        <f>SUM(C275)</f>
        <v>0.145</v>
      </c>
      <c r="D274" s="5">
        <f>SUM(D275)</f>
        <v>0</v>
      </c>
      <c r="E274" s="5">
        <f>SUM(E275)</f>
        <v>0</v>
      </c>
      <c r="F274" s="6">
        <f>SUM(F275)</f>
        <v>0.145</v>
      </c>
    </row>
    <row r="275" spans="1:6" ht="15">
      <c r="A275" s="110"/>
      <c r="B275" s="111" t="s">
        <v>37</v>
      </c>
      <c r="C275" s="112">
        <v>0.145</v>
      </c>
      <c r="D275" s="112"/>
      <c r="E275" s="112"/>
      <c r="F275" s="113">
        <v>0.145</v>
      </c>
    </row>
    <row r="276" spans="1:6" ht="15">
      <c r="A276" s="104">
        <v>10</v>
      </c>
      <c r="B276" s="105" t="s">
        <v>84</v>
      </c>
      <c r="C276" s="5">
        <f>SUM(C277)</f>
        <v>2.813</v>
      </c>
      <c r="D276" s="5">
        <f>SUM(D277)</f>
        <v>0</v>
      </c>
      <c r="E276" s="5">
        <f>SUM(E277)</f>
        <v>0</v>
      </c>
      <c r="F276" s="6">
        <f>SUM(F277)</f>
        <v>2.813</v>
      </c>
    </row>
    <row r="277" spans="1:6" ht="15">
      <c r="A277" s="108"/>
      <c r="B277" s="109" t="s">
        <v>88</v>
      </c>
      <c r="C277" s="48">
        <v>2.813</v>
      </c>
      <c r="D277" s="48"/>
      <c r="E277" s="48"/>
      <c r="F277" s="49">
        <v>2.813</v>
      </c>
    </row>
    <row r="278" spans="1:6" ht="15">
      <c r="A278" s="3">
        <v>11</v>
      </c>
      <c r="B278" s="4" t="s">
        <v>109</v>
      </c>
      <c r="C278" s="5">
        <f>C279</f>
        <v>0.009</v>
      </c>
      <c r="D278" s="5">
        <f>D279</f>
        <v>0.009</v>
      </c>
      <c r="E278" s="5">
        <f>E279</f>
        <v>0</v>
      </c>
      <c r="F278" s="6">
        <f>F279</f>
        <v>0</v>
      </c>
    </row>
    <row r="279" spans="1:6" ht="15">
      <c r="A279" s="46"/>
      <c r="B279" s="9" t="s">
        <v>88</v>
      </c>
      <c r="C279" s="48">
        <v>0.009</v>
      </c>
      <c r="D279" s="48">
        <v>0.009</v>
      </c>
      <c r="E279" s="48"/>
      <c r="F279" s="49"/>
    </row>
    <row r="280" spans="1:6" ht="15">
      <c r="A280" s="3">
        <v>12</v>
      </c>
      <c r="B280" s="45" t="s">
        <v>85</v>
      </c>
      <c r="C280" s="5">
        <f>SUM(C281:C281)</f>
        <v>1.65</v>
      </c>
      <c r="D280" s="5">
        <f>SUM(D281:D281)</f>
        <v>0.45</v>
      </c>
      <c r="E280" s="5">
        <f>SUM(E281:E281)</f>
        <v>0</v>
      </c>
      <c r="F280" s="6">
        <f>SUM(F281:F281)</f>
        <v>1.2</v>
      </c>
    </row>
    <row r="281" spans="1:6" ht="15">
      <c r="A281" s="46"/>
      <c r="B281" s="47" t="s">
        <v>88</v>
      </c>
      <c r="C281" s="48">
        <v>1.65</v>
      </c>
      <c r="D281" s="48">
        <v>0.45</v>
      </c>
      <c r="E281" s="48"/>
      <c r="F281" s="49">
        <v>1.2</v>
      </c>
    </row>
    <row r="282" spans="1:6" ht="15">
      <c r="A282" s="55">
        <v>13</v>
      </c>
      <c r="B282" s="56" t="s">
        <v>77</v>
      </c>
      <c r="C282" s="57">
        <f>SUM(C283:C285)</f>
        <v>9.21</v>
      </c>
      <c r="D282" s="57">
        <f>SUM(D283:D285)</f>
        <v>2.9</v>
      </c>
      <c r="E282" s="57">
        <f>SUM(E283:E285)</f>
        <v>0</v>
      </c>
      <c r="F282" s="58">
        <f>SUM(F283:F285)</f>
        <v>6.3100000000000005</v>
      </c>
    </row>
    <row r="283" spans="1:6" ht="15">
      <c r="A283" s="50"/>
      <c r="B283" s="59" t="s">
        <v>68</v>
      </c>
      <c r="C283" s="51">
        <v>0.07</v>
      </c>
      <c r="D283" s="51"/>
      <c r="E283" s="51"/>
      <c r="F283" s="52">
        <v>0.07</v>
      </c>
    </row>
    <row r="284" spans="1:6" ht="15">
      <c r="A284" s="50"/>
      <c r="B284" s="59" t="s">
        <v>88</v>
      </c>
      <c r="C284" s="51">
        <v>3.65</v>
      </c>
      <c r="D284" s="51">
        <v>2.9</v>
      </c>
      <c r="E284" s="51"/>
      <c r="F284" s="52">
        <v>0.75</v>
      </c>
    </row>
    <row r="285" spans="1:6" ht="15">
      <c r="A285" s="46"/>
      <c r="B285" s="47" t="s">
        <v>78</v>
      </c>
      <c r="C285" s="48">
        <v>5.49</v>
      </c>
      <c r="D285" s="48"/>
      <c r="E285" s="48"/>
      <c r="F285" s="49">
        <v>5.49</v>
      </c>
    </row>
    <row r="286" spans="1:6" s="17" customFormat="1" ht="15">
      <c r="A286" s="68">
        <v>14</v>
      </c>
      <c r="B286" s="114" t="s">
        <v>89</v>
      </c>
      <c r="C286" s="5">
        <f>SUM(C287:C288)</f>
        <v>1.292</v>
      </c>
      <c r="D286" s="5">
        <f>SUM(D287:D288)</f>
        <v>0</v>
      </c>
      <c r="E286" s="5">
        <f>SUM(E287:E288)</f>
        <v>0</v>
      </c>
      <c r="F286" s="6">
        <f>SUM(F287:F288)</f>
        <v>1.292</v>
      </c>
    </row>
    <row r="287" spans="1:6" s="17" customFormat="1" ht="15">
      <c r="A287" s="50"/>
      <c r="B287" s="90" t="s">
        <v>37</v>
      </c>
      <c r="C287" s="39">
        <v>0.25</v>
      </c>
      <c r="D287" s="39"/>
      <c r="E287" s="39"/>
      <c r="F287" s="40">
        <v>0.25</v>
      </c>
    </row>
    <row r="288" spans="1:6" ht="15">
      <c r="A288" s="50"/>
      <c r="B288" s="59" t="s">
        <v>88</v>
      </c>
      <c r="C288" s="51">
        <v>1.042</v>
      </c>
      <c r="D288" s="51"/>
      <c r="E288" s="51"/>
      <c r="F288" s="52">
        <v>1.042</v>
      </c>
    </row>
    <row r="289" spans="1:6" ht="15">
      <c r="A289" s="3">
        <v>15</v>
      </c>
      <c r="B289" s="45" t="s">
        <v>62</v>
      </c>
      <c r="C289" s="5">
        <f>SUM(C290:C293)</f>
        <v>44.458</v>
      </c>
      <c r="D289" s="5">
        <f>SUM(D290:D293)</f>
        <v>10.248</v>
      </c>
      <c r="E289" s="5">
        <f>SUM(E290:E293)</f>
        <v>0</v>
      </c>
      <c r="F289" s="6">
        <f>SUM(F290:F293)</f>
        <v>34.21</v>
      </c>
    </row>
    <row r="290" spans="1:6" ht="15">
      <c r="A290" s="50"/>
      <c r="B290" s="59" t="s">
        <v>58</v>
      </c>
      <c r="C290" s="51">
        <v>4.27</v>
      </c>
      <c r="D290" s="51"/>
      <c r="E290" s="51"/>
      <c r="F290" s="52">
        <v>4.27</v>
      </c>
    </row>
    <row r="291" spans="1:6" ht="15">
      <c r="A291" s="50"/>
      <c r="B291" s="59" t="s">
        <v>68</v>
      </c>
      <c r="C291" s="51">
        <v>2.2</v>
      </c>
      <c r="D291" s="51"/>
      <c r="E291" s="51"/>
      <c r="F291" s="52">
        <v>2.2</v>
      </c>
    </row>
    <row r="292" spans="1:6" ht="15">
      <c r="A292" s="50"/>
      <c r="B292" s="59" t="s">
        <v>88</v>
      </c>
      <c r="C292" s="51">
        <v>14.748</v>
      </c>
      <c r="D292" s="51">
        <v>10.248</v>
      </c>
      <c r="E292" s="51"/>
      <c r="F292" s="52">
        <v>4.5</v>
      </c>
    </row>
    <row r="293" spans="1:6" ht="15">
      <c r="A293" s="46"/>
      <c r="B293" s="47" t="s">
        <v>78</v>
      </c>
      <c r="C293" s="48">
        <v>23.240000000000002</v>
      </c>
      <c r="D293" s="48"/>
      <c r="E293" s="48"/>
      <c r="F293" s="49">
        <v>23.240000000000002</v>
      </c>
    </row>
    <row r="294" spans="1:6" ht="15">
      <c r="A294" s="3">
        <v>16</v>
      </c>
      <c r="B294" s="45" t="s">
        <v>132</v>
      </c>
      <c r="C294" s="5">
        <f>SUM(C295)</f>
        <v>0.168</v>
      </c>
      <c r="D294" s="5">
        <f>SUM(D295)</f>
        <v>0.05</v>
      </c>
      <c r="E294" s="5"/>
      <c r="F294" s="6">
        <f>SUM(F295)</f>
        <v>0.118</v>
      </c>
    </row>
    <row r="295" spans="1:6" ht="15">
      <c r="A295" s="110"/>
      <c r="B295" s="111" t="s">
        <v>37</v>
      </c>
      <c r="C295" s="112">
        <v>0.168</v>
      </c>
      <c r="D295" s="112">
        <v>0.05</v>
      </c>
      <c r="E295" s="112"/>
      <c r="F295" s="113">
        <v>0.118</v>
      </c>
    </row>
    <row r="296" spans="1:6" ht="15">
      <c r="A296" s="50">
        <v>17</v>
      </c>
      <c r="B296" s="115" t="s">
        <v>86</v>
      </c>
      <c r="C296" s="87">
        <f>C297</f>
        <v>0.76</v>
      </c>
      <c r="D296" s="87">
        <f>D297</f>
        <v>0</v>
      </c>
      <c r="E296" s="87">
        <f>E297</f>
        <v>0</v>
      </c>
      <c r="F296" s="88">
        <f>F297</f>
        <v>0.76</v>
      </c>
    </row>
    <row r="297" spans="1:6" ht="15.75" thickBot="1">
      <c r="A297" s="50"/>
      <c r="B297" s="59" t="s">
        <v>88</v>
      </c>
      <c r="C297" s="51">
        <v>0.76</v>
      </c>
      <c r="D297" s="51"/>
      <c r="E297" s="51"/>
      <c r="F297" s="52">
        <v>0.76</v>
      </c>
    </row>
    <row r="298" spans="1:6" ht="15.75" thickBot="1">
      <c r="A298" s="116"/>
      <c r="B298" s="117" t="s">
        <v>36</v>
      </c>
      <c r="C298" s="118">
        <f>C12+C87+C256</f>
        <v>6385.608999999999</v>
      </c>
      <c r="D298" s="118">
        <f>D12+D87+D256</f>
        <v>4334.550000000001</v>
      </c>
      <c r="E298" s="118"/>
      <c r="F298" s="119">
        <f>F12+F87+F256</f>
        <v>2697.4950000000003</v>
      </c>
    </row>
    <row r="299" spans="1:6" ht="15">
      <c r="A299" s="120" t="s">
        <v>63</v>
      </c>
      <c r="B299" s="121"/>
      <c r="C299" s="121"/>
      <c r="D299" s="121"/>
      <c r="E299" s="121"/>
      <c r="F299" s="122"/>
    </row>
    <row r="300" spans="1:6" ht="15">
      <c r="A300" s="101"/>
      <c r="B300" s="123" t="s">
        <v>34</v>
      </c>
      <c r="C300" s="34">
        <f>C301+C304+C306</f>
        <v>142.72400000000002</v>
      </c>
      <c r="D300" s="34">
        <f>D301+D304+D306</f>
        <v>73.5</v>
      </c>
      <c r="E300" s="34"/>
      <c r="F300" s="125">
        <f>F301+F304+F306</f>
        <v>69.224</v>
      </c>
    </row>
    <row r="301" spans="1:6" ht="15">
      <c r="A301" s="50">
        <v>1</v>
      </c>
      <c r="B301" s="86" t="s">
        <v>40</v>
      </c>
      <c r="C301" s="87">
        <f>SUM(C302:C303)</f>
        <v>2.49</v>
      </c>
      <c r="D301" s="87">
        <f>SUM(D302:D303)</f>
        <v>0</v>
      </c>
      <c r="E301" s="87">
        <f>SUM(E302:E303)</f>
        <v>0</v>
      </c>
      <c r="F301" s="88">
        <f>SUM(F302:F303)</f>
        <v>2.49</v>
      </c>
    </row>
    <row r="302" spans="1:6" ht="15">
      <c r="A302" s="50"/>
      <c r="B302" s="124" t="s">
        <v>68</v>
      </c>
      <c r="C302" s="51">
        <v>1.86</v>
      </c>
      <c r="D302" s="51"/>
      <c r="E302" s="51"/>
      <c r="F302" s="52">
        <v>1.86</v>
      </c>
    </row>
    <row r="303" spans="1:6" ht="15">
      <c r="A303" s="46"/>
      <c r="B303" s="100" t="s">
        <v>58</v>
      </c>
      <c r="C303" s="48">
        <v>0.63</v>
      </c>
      <c r="D303" s="48"/>
      <c r="E303" s="48"/>
      <c r="F303" s="49">
        <v>0.63</v>
      </c>
    </row>
    <row r="304" spans="1:6" ht="15">
      <c r="A304" s="55">
        <v>2</v>
      </c>
      <c r="B304" s="1" t="s">
        <v>41</v>
      </c>
      <c r="C304" s="57">
        <f>C305</f>
        <v>140.104</v>
      </c>
      <c r="D304" s="57">
        <f>D305</f>
        <v>73.5</v>
      </c>
      <c r="E304" s="57">
        <f>E305</f>
        <v>0</v>
      </c>
      <c r="F304" s="58">
        <f>F305</f>
        <v>66.60400000000001</v>
      </c>
    </row>
    <row r="305" spans="1:7" ht="15">
      <c r="A305" s="46"/>
      <c r="B305" s="100" t="s">
        <v>78</v>
      </c>
      <c r="C305" s="48">
        <v>140.104</v>
      </c>
      <c r="D305" s="48">
        <v>73.5</v>
      </c>
      <c r="E305" s="48"/>
      <c r="F305" s="49">
        <v>66.60400000000001</v>
      </c>
      <c r="G305" s="36"/>
    </row>
    <row r="306" spans="1:6" ht="15">
      <c r="A306" s="3">
        <v>3</v>
      </c>
      <c r="B306" s="35" t="s">
        <v>47</v>
      </c>
      <c r="C306" s="5">
        <f>C307</f>
        <v>0.13</v>
      </c>
      <c r="D306" s="5">
        <f>D307</f>
        <v>0</v>
      </c>
      <c r="E306" s="5">
        <f>E307</f>
        <v>0</v>
      </c>
      <c r="F306" s="6">
        <f>F307</f>
        <v>0.13</v>
      </c>
    </row>
    <row r="307" spans="1:6" ht="15">
      <c r="A307" s="46"/>
      <c r="B307" s="100" t="s">
        <v>58</v>
      </c>
      <c r="C307" s="48">
        <v>0.13</v>
      </c>
      <c r="D307" s="48"/>
      <c r="E307" s="48"/>
      <c r="F307" s="49">
        <v>0.13</v>
      </c>
    </row>
    <row r="308" spans="1:6" ht="15">
      <c r="A308" s="101"/>
      <c r="B308" s="123" t="s">
        <v>35</v>
      </c>
      <c r="C308" s="34">
        <f>C309+C311+C313</f>
        <v>0.72</v>
      </c>
      <c r="D308" s="34">
        <f>D309+D311+D313</f>
        <v>0</v>
      </c>
      <c r="E308" s="34"/>
      <c r="F308" s="125">
        <f>F309+F311+F313</f>
        <v>0.72</v>
      </c>
    </row>
    <row r="309" spans="1:6" ht="15">
      <c r="A309" s="3">
        <v>1</v>
      </c>
      <c r="B309" s="35" t="s">
        <v>51</v>
      </c>
      <c r="C309" s="5">
        <f>C310</f>
        <v>0.51</v>
      </c>
      <c r="D309" s="5">
        <f>D310</f>
        <v>0</v>
      </c>
      <c r="E309" s="5">
        <f>E310</f>
        <v>0</v>
      </c>
      <c r="F309" s="6">
        <f>F310</f>
        <v>0.51</v>
      </c>
    </row>
    <row r="310" spans="1:6" ht="15">
      <c r="A310" s="8"/>
      <c r="B310" s="100" t="s">
        <v>58</v>
      </c>
      <c r="C310" s="48">
        <v>0.51</v>
      </c>
      <c r="D310" s="48"/>
      <c r="E310" s="48"/>
      <c r="F310" s="49">
        <v>0.51</v>
      </c>
    </row>
    <row r="311" spans="1:6" ht="15">
      <c r="A311" s="3">
        <v>2</v>
      </c>
      <c r="B311" s="35" t="s">
        <v>74</v>
      </c>
      <c r="C311" s="5">
        <f>C312</f>
        <v>0.18</v>
      </c>
      <c r="D311" s="5">
        <f>D312</f>
        <v>0</v>
      </c>
      <c r="E311" s="5">
        <f>E312</f>
        <v>0</v>
      </c>
      <c r="F311" s="6">
        <f>F312</f>
        <v>0.18</v>
      </c>
    </row>
    <row r="312" spans="1:6" ht="15">
      <c r="A312" s="8"/>
      <c r="B312" s="100" t="s">
        <v>58</v>
      </c>
      <c r="C312" s="48">
        <v>0.18</v>
      </c>
      <c r="D312" s="48"/>
      <c r="E312" s="48"/>
      <c r="F312" s="49">
        <v>0.18</v>
      </c>
    </row>
    <row r="313" spans="1:6" ht="15">
      <c r="A313" s="3">
        <v>3</v>
      </c>
      <c r="B313" s="35" t="s">
        <v>12</v>
      </c>
      <c r="C313" s="5">
        <f>SUM(C314:C314)</f>
        <v>0.03</v>
      </c>
      <c r="D313" s="5">
        <f>SUM(D314:D314)</f>
        <v>0</v>
      </c>
      <c r="E313" s="5">
        <f>SUM(E314:E314)</f>
        <v>0</v>
      </c>
      <c r="F313" s="6">
        <f>SUM(F314:F314)</f>
        <v>0.03</v>
      </c>
    </row>
    <row r="314" spans="1:6" ht="15">
      <c r="A314" s="50"/>
      <c r="B314" s="124" t="s">
        <v>58</v>
      </c>
      <c r="C314" s="51">
        <v>0.03</v>
      </c>
      <c r="D314" s="51"/>
      <c r="E314" s="51"/>
      <c r="F314" s="52">
        <v>0.03</v>
      </c>
    </row>
    <row r="315" spans="1:6" s="17" customFormat="1" ht="15">
      <c r="A315" s="101"/>
      <c r="B315" s="123" t="s">
        <v>60</v>
      </c>
      <c r="C315" s="34">
        <f aca="true" t="shared" si="0" ref="C315:F316">C316</f>
        <v>4.207</v>
      </c>
      <c r="D315" s="34">
        <f t="shared" si="0"/>
        <v>0</v>
      </c>
      <c r="E315" s="34">
        <f t="shared" si="0"/>
        <v>0</v>
      </c>
      <c r="F315" s="125">
        <f t="shared" si="0"/>
        <v>4.207</v>
      </c>
    </row>
    <row r="316" spans="1:6" s="17" customFormat="1" ht="15">
      <c r="A316" s="3">
        <v>1</v>
      </c>
      <c r="B316" s="35" t="s">
        <v>106</v>
      </c>
      <c r="C316" s="5">
        <f t="shared" si="0"/>
        <v>4.207</v>
      </c>
      <c r="D316" s="5">
        <f t="shared" si="0"/>
        <v>0</v>
      </c>
      <c r="E316" s="5">
        <f t="shared" si="0"/>
        <v>0</v>
      </c>
      <c r="F316" s="6">
        <f t="shared" si="0"/>
        <v>4.207</v>
      </c>
    </row>
    <row r="317" spans="1:6" s="17" customFormat="1" ht="15.75" thickBot="1">
      <c r="A317" s="8"/>
      <c r="B317" s="100" t="s">
        <v>78</v>
      </c>
      <c r="C317" s="48">
        <v>4.207</v>
      </c>
      <c r="D317" s="48"/>
      <c r="E317" s="48"/>
      <c r="F317" s="49">
        <v>4.207</v>
      </c>
    </row>
    <row r="318" spans="1:6" ht="15.75" thickBot="1">
      <c r="A318" s="116"/>
      <c r="B318" s="117" t="s">
        <v>65</v>
      </c>
      <c r="C318" s="118">
        <f>C315+C308+C300</f>
        <v>147.651</v>
      </c>
      <c r="D318" s="118">
        <f>D315+D308+D300</f>
        <v>73.5</v>
      </c>
      <c r="E318" s="118">
        <f>E315+E308+E300</f>
        <v>0</v>
      </c>
      <c r="F318" s="119">
        <f>F315+F308+F300</f>
        <v>74.15100000000001</v>
      </c>
    </row>
    <row r="319" spans="1:6" ht="15">
      <c r="A319" s="126" t="s">
        <v>29</v>
      </c>
      <c r="B319" s="127"/>
      <c r="C319" s="127"/>
      <c r="D319" s="127"/>
      <c r="E319" s="127"/>
      <c r="F319" s="128"/>
    </row>
    <row r="320" spans="1:6" ht="15">
      <c r="A320" s="101"/>
      <c r="B320" s="123" t="s">
        <v>35</v>
      </c>
      <c r="C320" s="34">
        <f>C321+C325+C329+C333+C335+C337+C340+C346+C350+C355+C357+C359+C361+C363+C365+C367</f>
        <v>449.42100000000005</v>
      </c>
      <c r="D320" s="34">
        <f>D321+D325+D329+D333+D335+D337+D340+D346+D350+D355+D357+D359+D361+D363+D365+D367</f>
        <v>380.06999999999994</v>
      </c>
      <c r="E320" s="34"/>
      <c r="F320" s="125">
        <f>F321+F325+F329+F333+F335+F337+F340+F346+F350+F355+F357+F359+F361+F363+F365+F367</f>
        <v>103.47399999999998</v>
      </c>
    </row>
    <row r="321" spans="1:6" ht="15">
      <c r="A321" s="55">
        <v>1</v>
      </c>
      <c r="B321" s="1" t="s">
        <v>95</v>
      </c>
      <c r="C321" s="57">
        <f>SUM(C322:C324)</f>
        <v>105.16000000000001</v>
      </c>
      <c r="D321" s="57">
        <f>SUM(D322:D324)</f>
        <v>93.083</v>
      </c>
      <c r="E321" s="57">
        <f>SUM(E322:E324)</f>
        <v>0</v>
      </c>
      <c r="F321" s="58">
        <f>SUM(F322:F324)</f>
        <v>12.076999999999998</v>
      </c>
    </row>
    <row r="322" spans="1:6" ht="15">
      <c r="A322" s="50"/>
      <c r="B322" s="12" t="s">
        <v>37</v>
      </c>
      <c r="C322" s="51">
        <v>99.552</v>
      </c>
      <c r="D322" s="51">
        <v>88.958</v>
      </c>
      <c r="E322" s="51"/>
      <c r="F322" s="52">
        <v>10.594</v>
      </c>
    </row>
    <row r="323" spans="1:12" ht="15">
      <c r="A323" s="50"/>
      <c r="B323" s="12" t="s">
        <v>58</v>
      </c>
      <c r="C323" s="51">
        <v>1.418</v>
      </c>
      <c r="D323" s="51"/>
      <c r="E323" s="51"/>
      <c r="F323" s="52">
        <v>1.418</v>
      </c>
      <c r="H323" s="36"/>
      <c r="I323" s="36"/>
      <c r="J323" s="36"/>
      <c r="K323" s="36"/>
      <c r="L323" s="36"/>
    </row>
    <row r="324" spans="1:9" ht="15">
      <c r="A324" s="41"/>
      <c r="B324" s="2" t="s">
        <v>78</v>
      </c>
      <c r="C324" s="43">
        <v>4.19</v>
      </c>
      <c r="D324" s="43">
        <v>4.125</v>
      </c>
      <c r="E324" s="43"/>
      <c r="F324" s="44">
        <v>0.065</v>
      </c>
      <c r="I324" s="36"/>
    </row>
    <row r="325" spans="1:6" ht="15">
      <c r="A325" s="3">
        <v>2</v>
      </c>
      <c r="B325" s="129" t="s">
        <v>96</v>
      </c>
      <c r="C325" s="5">
        <f>SUM(C326:C328)</f>
        <v>4.271</v>
      </c>
      <c r="D325" s="5">
        <f>SUM(D326:D328)</f>
        <v>1.11</v>
      </c>
      <c r="E325" s="5">
        <f>SUM(E326:E328)</f>
        <v>0</v>
      </c>
      <c r="F325" s="6">
        <f>SUM(F326:F328)</f>
        <v>3.161</v>
      </c>
    </row>
    <row r="326" spans="1:6" ht="15">
      <c r="A326" s="130"/>
      <c r="B326" s="131" t="s">
        <v>88</v>
      </c>
      <c r="C326" s="97">
        <v>1.337</v>
      </c>
      <c r="D326" s="97">
        <v>1</v>
      </c>
      <c r="E326" s="97"/>
      <c r="F326" s="98">
        <v>0.337</v>
      </c>
    </row>
    <row r="327" spans="1:6" ht="15">
      <c r="A327" s="41"/>
      <c r="B327" s="132" t="s">
        <v>78</v>
      </c>
      <c r="C327" s="43">
        <v>1.05</v>
      </c>
      <c r="D327" s="43">
        <v>0.11</v>
      </c>
      <c r="E327" s="43"/>
      <c r="F327" s="44">
        <v>0.9400000000000001</v>
      </c>
    </row>
    <row r="328" spans="1:6" ht="15">
      <c r="A328" s="46"/>
      <c r="B328" s="133" t="s">
        <v>32</v>
      </c>
      <c r="C328" s="48">
        <v>1.884</v>
      </c>
      <c r="D328" s="48"/>
      <c r="E328" s="48"/>
      <c r="F328" s="49">
        <v>1.884</v>
      </c>
    </row>
    <row r="329" spans="1:6" ht="15">
      <c r="A329" s="55">
        <v>3</v>
      </c>
      <c r="B329" s="1" t="s">
        <v>20</v>
      </c>
      <c r="C329" s="57">
        <f>SUM(C330:C332)</f>
        <v>2.958</v>
      </c>
      <c r="D329" s="57">
        <f>SUM(D330:D332)</f>
        <v>3.088</v>
      </c>
      <c r="E329" s="57">
        <f>SUM(E330:E332)</f>
        <v>0.13</v>
      </c>
      <c r="F329" s="58">
        <f>SUM(F330:F332)</f>
        <v>0</v>
      </c>
    </row>
    <row r="330" spans="1:6" ht="15">
      <c r="A330" s="50"/>
      <c r="B330" s="12" t="s">
        <v>37</v>
      </c>
      <c r="C330" s="51">
        <v>2.503</v>
      </c>
      <c r="D330" s="51">
        <v>2.503</v>
      </c>
      <c r="E330" s="51"/>
      <c r="F330" s="52"/>
    </row>
    <row r="331" spans="1:6" ht="15">
      <c r="A331" s="41"/>
      <c r="B331" s="12" t="s">
        <v>58</v>
      </c>
      <c r="C331" s="43">
        <v>0.455</v>
      </c>
      <c r="D331" s="43">
        <v>0.455</v>
      </c>
      <c r="E331" s="43"/>
      <c r="F331" s="44"/>
    </row>
    <row r="332" spans="1:6" ht="15">
      <c r="A332" s="41"/>
      <c r="B332" s="42" t="s">
        <v>32</v>
      </c>
      <c r="C332" s="134"/>
      <c r="D332" s="134">
        <v>0.13</v>
      </c>
      <c r="E332" s="134">
        <v>0.13</v>
      </c>
      <c r="F332" s="135"/>
    </row>
    <row r="333" spans="1:6" ht="15">
      <c r="A333" s="3">
        <v>4</v>
      </c>
      <c r="B333" s="45" t="s">
        <v>104</v>
      </c>
      <c r="C333" s="5">
        <f>C334</f>
        <v>4.065</v>
      </c>
      <c r="D333" s="5">
        <f>D334</f>
        <v>0</v>
      </c>
      <c r="E333" s="5">
        <f>E334</f>
        <v>0</v>
      </c>
      <c r="F333" s="6">
        <f>F334</f>
        <v>4.065</v>
      </c>
    </row>
    <row r="334" spans="1:6" ht="15">
      <c r="A334" s="46"/>
      <c r="B334" s="100" t="s">
        <v>58</v>
      </c>
      <c r="C334" s="48">
        <v>4.065</v>
      </c>
      <c r="D334" s="48"/>
      <c r="E334" s="136"/>
      <c r="F334" s="137">
        <v>4.065</v>
      </c>
    </row>
    <row r="335" spans="1:6" ht="15">
      <c r="A335" s="55">
        <v>5</v>
      </c>
      <c r="B335" s="56" t="s">
        <v>97</v>
      </c>
      <c r="C335" s="57">
        <f>SUM(C336:C336)</f>
        <v>1.824</v>
      </c>
      <c r="D335" s="57">
        <f>SUM(D336:D336)</f>
        <v>1.824</v>
      </c>
      <c r="E335" s="57">
        <f>SUM(E336:E336)</f>
        <v>0</v>
      </c>
      <c r="F335" s="58">
        <f>SUM(F336:F336)</f>
        <v>0</v>
      </c>
    </row>
    <row r="336" spans="1:6" ht="15">
      <c r="A336" s="46"/>
      <c r="B336" s="47" t="s">
        <v>32</v>
      </c>
      <c r="C336" s="48">
        <v>1.824</v>
      </c>
      <c r="D336" s="48">
        <v>1.824</v>
      </c>
      <c r="E336" s="48"/>
      <c r="F336" s="49"/>
    </row>
    <row r="337" spans="1:6" ht="15">
      <c r="A337" s="3">
        <v>6</v>
      </c>
      <c r="B337" s="45" t="s">
        <v>98</v>
      </c>
      <c r="C337" s="5">
        <f>SUM(C338:C339)</f>
        <v>34.691</v>
      </c>
      <c r="D337" s="5">
        <f>SUM(D338:D339)</f>
        <v>30.395</v>
      </c>
      <c r="E337" s="5">
        <f>SUM(E338:E339)</f>
        <v>0</v>
      </c>
      <c r="F337" s="6">
        <f>SUM(F338:F339)</f>
        <v>4.296</v>
      </c>
    </row>
    <row r="338" spans="1:8" ht="15">
      <c r="A338" s="50"/>
      <c r="B338" s="59" t="s">
        <v>37</v>
      </c>
      <c r="C338" s="51">
        <v>30.395</v>
      </c>
      <c r="D338" s="51">
        <v>30.395</v>
      </c>
      <c r="E338" s="51"/>
      <c r="F338" s="52"/>
      <c r="H338" s="36"/>
    </row>
    <row r="339" spans="1:8" ht="15">
      <c r="A339" s="46"/>
      <c r="B339" s="47" t="s">
        <v>58</v>
      </c>
      <c r="C339" s="48">
        <v>4.296</v>
      </c>
      <c r="D339" s="48"/>
      <c r="E339" s="48"/>
      <c r="F339" s="49">
        <v>4.296</v>
      </c>
      <c r="H339" s="36"/>
    </row>
    <row r="340" spans="1:6" ht="15">
      <c r="A340" s="55">
        <v>7</v>
      </c>
      <c r="B340" s="1" t="s">
        <v>99</v>
      </c>
      <c r="C340" s="57">
        <f>SUM(C341:C345)</f>
        <v>198.37800000000001</v>
      </c>
      <c r="D340" s="57">
        <f>SUM(D341:D345)</f>
        <v>188.863</v>
      </c>
      <c r="E340" s="57">
        <f>SUM(E341:E345)</f>
        <v>33.3</v>
      </c>
      <c r="F340" s="58">
        <f>SUM(F341:F345)</f>
        <v>42.815</v>
      </c>
    </row>
    <row r="341" spans="1:6" ht="15">
      <c r="A341" s="50"/>
      <c r="B341" s="12" t="s">
        <v>37</v>
      </c>
      <c r="C341" s="51">
        <v>21.782</v>
      </c>
      <c r="D341" s="51">
        <v>6.358</v>
      </c>
      <c r="E341" s="51"/>
      <c r="F341" s="52">
        <v>15.424</v>
      </c>
    </row>
    <row r="342" spans="1:10" ht="15">
      <c r="A342" s="50"/>
      <c r="B342" s="12" t="s">
        <v>58</v>
      </c>
      <c r="C342" s="51">
        <v>107.23</v>
      </c>
      <c r="D342" s="51">
        <v>140.53</v>
      </c>
      <c r="E342" s="51">
        <v>33.3</v>
      </c>
      <c r="F342" s="52"/>
      <c r="G342" s="36"/>
      <c r="H342" s="36"/>
      <c r="J342" s="36"/>
    </row>
    <row r="343" spans="1:11" ht="15">
      <c r="A343" s="50"/>
      <c r="B343" s="12" t="s">
        <v>88</v>
      </c>
      <c r="C343" s="51">
        <v>22.007</v>
      </c>
      <c r="D343" s="51">
        <v>11.545</v>
      </c>
      <c r="E343" s="51"/>
      <c r="F343" s="52">
        <v>10.462</v>
      </c>
      <c r="G343" s="36"/>
      <c r="H343" s="36"/>
      <c r="I343" s="36"/>
      <c r="K343" s="36"/>
    </row>
    <row r="344" spans="1:11" ht="15">
      <c r="A344" s="50"/>
      <c r="B344" s="12" t="s">
        <v>78</v>
      </c>
      <c r="C344" s="51">
        <v>33.525</v>
      </c>
      <c r="D344" s="51">
        <v>19.84</v>
      </c>
      <c r="E344" s="51"/>
      <c r="F344" s="52">
        <v>13.685</v>
      </c>
      <c r="G344" s="36"/>
      <c r="H344" s="36"/>
      <c r="I344" s="36"/>
      <c r="J344" s="36"/>
      <c r="K344" s="36"/>
    </row>
    <row r="345" spans="1:11" ht="15">
      <c r="A345" s="41"/>
      <c r="B345" s="42" t="s">
        <v>32</v>
      </c>
      <c r="C345" s="43">
        <v>13.834</v>
      </c>
      <c r="D345" s="43">
        <v>10.59</v>
      </c>
      <c r="E345" s="43"/>
      <c r="F345" s="44">
        <v>3.2439999999999998</v>
      </c>
      <c r="G345" s="36"/>
      <c r="I345" s="36"/>
      <c r="J345" s="36"/>
      <c r="K345" s="36"/>
    </row>
    <row r="346" spans="1:6" ht="15">
      <c r="A346" s="3">
        <v>8</v>
      </c>
      <c r="B346" s="35" t="s">
        <v>100</v>
      </c>
      <c r="C346" s="5">
        <f>SUM(C347:C349)</f>
        <v>19.932</v>
      </c>
      <c r="D346" s="5">
        <f>SUM(D347:D349)</f>
        <v>13.895</v>
      </c>
      <c r="E346" s="5">
        <f>SUM(E347:E349)</f>
        <v>0</v>
      </c>
      <c r="F346" s="6">
        <f>SUM(F347:F349)</f>
        <v>6.04</v>
      </c>
    </row>
    <row r="347" spans="1:8" ht="15">
      <c r="A347" s="50"/>
      <c r="B347" s="12" t="s">
        <v>37</v>
      </c>
      <c r="C347" s="51">
        <v>5.522</v>
      </c>
      <c r="D347" s="51">
        <v>5.522</v>
      </c>
      <c r="E347" s="51"/>
      <c r="F347" s="52"/>
      <c r="H347" s="36"/>
    </row>
    <row r="348" spans="1:6" ht="15">
      <c r="A348" s="50"/>
      <c r="B348" s="12" t="s">
        <v>58</v>
      </c>
      <c r="C348" s="51">
        <v>8.12</v>
      </c>
      <c r="D348" s="51">
        <v>2.12</v>
      </c>
      <c r="E348" s="51"/>
      <c r="F348" s="52">
        <v>6</v>
      </c>
    </row>
    <row r="349" spans="1:8" ht="15">
      <c r="A349" s="46"/>
      <c r="B349" s="61" t="s">
        <v>78</v>
      </c>
      <c r="C349" s="48">
        <v>6.29</v>
      </c>
      <c r="D349" s="48">
        <v>6.253</v>
      </c>
      <c r="E349" s="48">
        <v>0</v>
      </c>
      <c r="F349" s="49">
        <v>0.04</v>
      </c>
      <c r="G349" s="36"/>
      <c r="H349" s="36"/>
    </row>
    <row r="350" spans="1:6" ht="15">
      <c r="A350" s="55">
        <v>9</v>
      </c>
      <c r="B350" s="1" t="s">
        <v>57</v>
      </c>
      <c r="C350" s="57">
        <f>SUM(C351:C354)</f>
        <v>16.369999999999997</v>
      </c>
      <c r="D350" s="57">
        <f>SUM(D351:D354)</f>
        <v>11.895</v>
      </c>
      <c r="E350" s="57">
        <f>SUM(E351:E354)</f>
        <v>0</v>
      </c>
      <c r="F350" s="58">
        <f>SUM(F351:F354)</f>
        <v>4.475</v>
      </c>
    </row>
    <row r="351" spans="1:6" ht="15">
      <c r="A351" s="50"/>
      <c r="B351" s="12" t="s">
        <v>37</v>
      </c>
      <c r="C351" s="51">
        <v>1.452</v>
      </c>
      <c r="D351" s="51">
        <v>1.452</v>
      </c>
      <c r="E351" s="51"/>
      <c r="F351" s="52"/>
    </row>
    <row r="352" spans="1:6" ht="15">
      <c r="A352" s="50"/>
      <c r="B352" s="12" t="s">
        <v>58</v>
      </c>
      <c r="C352" s="51">
        <v>1.98</v>
      </c>
      <c r="D352" s="51">
        <v>0.33</v>
      </c>
      <c r="E352" s="51"/>
      <c r="F352" s="52">
        <v>1.65</v>
      </c>
    </row>
    <row r="353" spans="1:7" ht="15">
      <c r="A353" s="50"/>
      <c r="B353" s="12" t="s">
        <v>78</v>
      </c>
      <c r="C353" s="51">
        <v>0.148</v>
      </c>
      <c r="D353" s="51">
        <v>0.148</v>
      </c>
      <c r="E353" s="51"/>
      <c r="F353" s="52"/>
      <c r="G353" s="36"/>
    </row>
    <row r="354" spans="1:6" ht="15">
      <c r="A354" s="41"/>
      <c r="B354" s="42" t="s">
        <v>32</v>
      </c>
      <c r="C354" s="43">
        <v>12.79</v>
      </c>
      <c r="D354" s="43">
        <v>9.965</v>
      </c>
      <c r="E354" s="43"/>
      <c r="F354" s="44">
        <v>2.8249999999999993</v>
      </c>
    </row>
    <row r="355" spans="1:6" ht="15">
      <c r="A355" s="3">
        <v>10</v>
      </c>
      <c r="B355" s="45" t="s">
        <v>101</v>
      </c>
      <c r="C355" s="5">
        <f>C356</f>
        <v>3.18</v>
      </c>
      <c r="D355" s="5">
        <f>D356</f>
        <v>2.13</v>
      </c>
      <c r="E355" s="5">
        <f>E356</f>
        <v>0</v>
      </c>
      <c r="F355" s="6">
        <f>F356</f>
        <v>1.05</v>
      </c>
    </row>
    <row r="356" spans="1:7" ht="15">
      <c r="A356" s="46"/>
      <c r="B356" s="47" t="s">
        <v>68</v>
      </c>
      <c r="C356" s="48">
        <v>3.18</v>
      </c>
      <c r="D356" s="48">
        <v>2.13</v>
      </c>
      <c r="E356" s="48"/>
      <c r="F356" s="49">
        <v>1.05</v>
      </c>
      <c r="G356" s="36"/>
    </row>
    <row r="357" spans="1:6" ht="15">
      <c r="A357" s="55">
        <v>11</v>
      </c>
      <c r="B357" s="1" t="s">
        <v>9</v>
      </c>
      <c r="C357" s="57">
        <f>SUM(C358:C358)</f>
        <v>5.678</v>
      </c>
      <c r="D357" s="57">
        <f>SUM(D358:D358)</f>
        <v>5.678</v>
      </c>
      <c r="E357" s="57">
        <f>SUM(E358:E358)</f>
        <v>0</v>
      </c>
      <c r="F357" s="58">
        <f>SUM(F358:F358)</f>
        <v>0</v>
      </c>
    </row>
    <row r="358" spans="1:6" ht="15">
      <c r="A358" s="41"/>
      <c r="B358" s="2" t="s">
        <v>58</v>
      </c>
      <c r="C358" s="43">
        <v>5.678</v>
      </c>
      <c r="D358" s="43">
        <v>5.678</v>
      </c>
      <c r="E358" s="138"/>
      <c r="F358" s="139"/>
    </row>
    <row r="359" spans="1:6" ht="15">
      <c r="A359" s="3">
        <v>12</v>
      </c>
      <c r="B359" s="45" t="s">
        <v>102</v>
      </c>
      <c r="C359" s="5">
        <f>C360</f>
        <v>1.208</v>
      </c>
      <c r="D359" s="5">
        <f>D360</f>
        <v>0</v>
      </c>
      <c r="E359" s="5">
        <f>E360</f>
        <v>0</v>
      </c>
      <c r="F359" s="6">
        <f>F360</f>
        <v>1.208</v>
      </c>
    </row>
    <row r="360" spans="1:6" ht="15">
      <c r="A360" s="46"/>
      <c r="B360" s="61" t="s">
        <v>58</v>
      </c>
      <c r="C360" s="48">
        <v>1.208</v>
      </c>
      <c r="D360" s="48"/>
      <c r="E360" s="48"/>
      <c r="F360" s="49">
        <v>1.208</v>
      </c>
    </row>
    <row r="361" spans="1:6" ht="15">
      <c r="A361" s="55">
        <v>13</v>
      </c>
      <c r="B361" s="56" t="s">
        <v>103</v>
      </c>
      <c r="C361" s="57">
        <f>C362</f>
        <v>13.785</v>
      </c>
      <c r="D361" s="57">
        <f>D362</f>
        <v>0</v>
      </c>
      <c r="E361" s="57">
        <f>E362</f>
        <v>0</v>
      </c>
      <c r="F361" s="58">
        <f>F362</f>
        <v>13.785</v>
      </c>
    </row>
    <row r="362" spans="1:6" ht="15">
      <c r="A362" s="46"/>
      <c r="B362" s="9" t="s">
        <v>58</v>
      </c>
      <c r="C362" s="48">
        <v>13.785</v>
      </c>
      <c r="D362" s="48"/>
      <c r="E362" s="48"/>
      <c r="F362" s="49">
        <v>13.785</v>
      </c>
    </row>
    <row r="363" spans="1:6" ht="15">
      <c r="A363" s="55">
        <v>14</v>
      </c>
      <c r="B363" s="56" t="s">
        <v>117</v>
      </c>
      <c r="C363" s="57">
        <f>C364</f>
        <v>6.907</v>
      </c>
      <c r="D363" s="57">
        <f>D364</f>
        <v>0</v>
      </c>
      <c r="E363" s="57">
        <f>E364</f>
        <v>0</v>
      </c>
      <c r="F363" s="58">
        <f>F364</f>
        <v>6.907</v>
      </c>
    </row>
    <row r="364" spans="1:6" ht="15">
      <c r="A364" s="46"/>
      <c r="B364" s="9" t="s">
        <v>58</v>
      </c>
      <c r="C364" s="48">
        <v>6.907</v>
      </c>
      <c r="D364" s="48"/>
      <c r="E364" s="48"/>
      <c r="F364" s="49">
        <v>6.907</v>
      </c>
    </row>
    <row r="365" spans="1:6" ht="15">
      <c r="A365" s="3">
        <v>15</v>
      </c>
      <c r="B365" s="4" t="s">
        <v>118</v>
      </c>
      <c r="C365" s="5">
        <f>SUM(C366:C366)</f>
        <v>1.019</v>
      </c>
      <c r="D365" s="5">
        <f>SUM(D366:D366)</f>
        <v>0.4</v>
      </c>
      <c r="E365" s="5">
        <f>SUM(E366:E366)</f>
        <v>0</v>
      </c>
      <c r="F365" s="6">
        <f>SUM(F366:F366)</f>
        <v>0.6189999999999999</v>
      </c>
    </row>
    <row r="366" spans="1:6" ht="15">
      <c r="A366" s="46"/>
      <c r="B366" s="9" t="s">
        <v>32</v>
      </c>
      <c r="C366" s="48">
        <v>1.019</v>
      </c>
      <c r="D366" s="48">
        <v>0.4</v>
      </c>
      <c r="E366" s="48"/>
      <c r="F366" s="49">
        <v>0.6189999999999999</v>
      </c>
    </row>
    <row r="367" spans="1:6" ht="15">
      <c r="A367" s="68">
        <v>16</v>
      </c>
      <c r="B367" s="69" t="s">
        <v>66</v>
      </c>
      <c r="C367" s="70">
        <f>SUM(C368:C372)</f>
        <v>29.995</v>
      </c>
      <c r="D367" s="70">
        <f>SUM(D368:D372)</f>
        <v>27.709</v>
      </c>
      <c r="E367" s="70">
        <f>SUM(E368:E372)</f>
        <v>0.69</v>
      </c>
      <c r="F367" s="71">
        <f>SUM(F368:F372)</f>
        <v>2.975999999999999</v>
      </c>
    </row>
    <row r="368" spans="1:6" ht="15">
      <c r="A368" s="140"/>
      <c r="B368" s="59" t="s">
        <v>37</v>
      </c>
      <c r="C368" s="51">
        <v>0.322</v>
      </c>
      <c r="D368" s="51">
        <v>0.322</v>
      </c>
      <c r="E368" s="51"/>
      <c r="F368" s="52"/>
    </row>
    <row r="369" spans="1:6" ht="15">
      <c r="A369" s="50"/>
      <c r="B369" s="53" t="s">
        <v>58</v>
      </c>
      <c r="C369" s="51">
        <v>2</v>
      </c>
      <c r="D369" s="51"/>
      <c r="E369" s="51"/>
      <c r="F369" s="52">
        <v>2</v>
      </c>
    </row>
    <row r="370" spans="1:6" ht="15">
      <c r="A370" s="50"/>
      <c r="B370" s="53" t="s">
        <v>88</v>
      </c>
      <c r="C370" s="51">
        <v>0.7</v>
      </c>
      <c r="D370" s="51">
        <v>0.7</v>
      </c>
      <c r="E370" s="51"/>
      <c r="F370" s="52"/>
    </row>
    <row r="371" spans="1:8" ht="15">
      <c r="A371" s="50"/>
      <c r="B371" s="124" t="s">
        <v>78</v>
      </c>
      <c r="C371" s="51">
        <v>0.61</v>
      </c>
      <c r="D371" s="51">
        <v>1.3</v>
      </c>
      <c r="E371" s="51">
        <v>0.69</v>
      </c>
      <c r="F371" s="52">
        <v>0</v>
      </c>
      <c r="H371" s="36"/>
    </row>
    <row r="372" spans="1:6" ht="15">
      <c r="A372" s="110"/>
      <c r="B372" s="111" t="s">
        <v>32</v>
      </c>
      <c r="C372" s="112">
        <v>26.363</v>
      </c>
      <c r="D372" s="112">
        <v>25.387</v>
      </c>
      <c r="E372" s="112"/>
      <c r="F372" s="113">
        <v>0.9759999999999991</v>
      </c>
    </row>
    <row r="373" spans="1:6" ht="15">
      <c r="A373" s="141"/>
      <c r="B373" s="142" t="s">
        <v>60</v>
      </c>
      <c r="C373" s="143">
        <v>0</v>
      </c>
      <c r="D373" s="143">
        <v>0</v>
      </c>
      <c r="E373" s="143">
        <v>0</v>
      </c>
      <c r="F373" s="144">
        <v>0</v>
      </c>
    </row>
    <row r="374" spans="1:6" ht="15">
      <c r="A374" s="141"/>
      <c r="B374" s="145" t="s">
        <v>36</v>
      </c>
      <c r="C374" s="143">
        <f>C373+C320</f>
        <v>449.42100000000005</v>
      </c>
      <c r="D374" s="143">
        <f>D373+D320</f>
        <v>380.06999999999994</v>
      </c>
      <c r="E374" s="143">
        <f>E373+E320</f>
        <v>0</v>
      </c>
      <c r="F374" s="144">
        <f>F373+F320</f>
        <v>103.47399999999998</v>
      </c>
    </row>
    <row r="375" spans="1:6" ht="15">
      <c r="A375" s="146" t="s">
        <v>30</v>
      </c>
      <c r="B375" s="147"/>
      <c r="C375" s="147"/>
      <c r="D375" s="147"/>
      <c r="E375" s="147"/>
      <c r="F375" s="148"/>
    </row>
    <row r="376" spans="1:6" ht="15">
      <c r="A376" s="141"/>
      <c r="B376" s="142" t="s">
        <v>34</v>
      </c>
      <c r="C376" s="143">
        <f>C377+C379+C381+C383+C386+C388</f>
        <v>174.939</v>
      </c>
      <c r="D376" s="143">
        <f>D377+D379+D381+D383+D386+D388</f>
        <v>81.02</v>
      </c>
      <c r="E376" s="143">
        <f>E377+E379+E381+E383+E386+E388</f>
        <v>0</v>
      </c>
      <c r="F376" s="144">
        <f>F377+F379+F381+F383+F386+F388</f>
        <v>93.91900000000001</v>
      </c>
    </row>
    <row r="377" spans="1:6" ht="15">
      <c r="A377" s="3">
        <v>1</v>
      </c>
      <c r="B377" s="4" t="s">
        <v>120</v>
      </c>
      <c r="C377" s="5">
        <f>C378</f>
        <v>3.8</v>
      </c>
      <c r="D377" s="5">
        <f>D378</f>
        <v>3.8</v>
      </c>
      <c r="E377" s="5">
        <f>E378</f>
        <v>0</v>
      </c>
      <c r="F377" s="6">
        <f>F378</f>
        <v>0</v>
      </c>
    </row>
    <row r="378" spans="1:6" ht="15">
      <c r="A378" s="8"/>
      <c r="B378" s="9" t="s">
        <v>32</v>
      </c>
      <c r="C378" s="48">
        <v>3.8</v>
      </c>
      <c r="D378" s="48">
        <v>3.8</v>
      </c>
      <c r="E378" s="48"/>
      <c r="F378" s="49"/>
    </row>
    <row r="379" spans="1:6" ht="15">
      <c r="A379" s="3">
        <v>2</v>
      </c>
      <c r="B379" s="4" t="s">
        <v>21</v>
      </c>
      <c r="C379" s="5">
        <f>C380</f>
        <v>44.75</v>
      </c>
      <c r="D379" s="5">
        <f>D380</f>
        <v>44.75</v>
      </c>
      <c r="E379" s="5">
        <f>E380</f>
        <v>0</v>
      </c>
      <c r="F379" s="6">
        <f>F380</f>
        <v>0</v>
      </c>
    </row>
    <row r="380" spans="1:6" ht="15">
      <c r="A380" s="8"/>
      <c r="B380" s="9" t="s">
        <v>32</v>
      </c>
      <c r="C380" s="48">
        <v>44.75</v>
      </c>
      <c r="D380" s="48">
        <v>44.75</v>
      </c>
      <c r="E380" s="48"/>
      <c r="F380" s="49">
        <v>0</v>
      </c>
    </row>
    <row r="381" spans="1:6" ht="15">
      <c r="A381" s="55">
        <v>3</v>
      </c>
      <c r="B381" s="149" t="s">
        <v>64</v>
      </c>
      <c r="C381" s="57">
        <f>C382</f>
        <v>0.03</v>
      </c>
      <c r="D381" s="57">
        <f>D382</f>
        <v>0</v>
      </c>
      <c r="E381" s="57">
        <f>E382</f>
        <v>0</v>
      </c>
      <c r="F381" s="58">
        <f>F382</f>
        <v>0.03</v>
      </c>
    </row>
    <row r="382" spans="1:7" ht="15">
      <c r="A382" s="50"/>
      <c r="B382" s="53" t="s">
        <v>58</v>
      </c>
      <c r="C382" s="51">
        <v>0.03</v>
      </c>
      <c r="D382" s="51"/>
      <c r="E382" s="51"/>
      <c r="F382" s="52">
        <v>0.03</v>
      </c>
      <c r="G382" s="36"/>
    </row>
    <row r="383" spans="1:7" ht="15">
      <c r="A383" s="3">
        <v>4</v>
      </c>
      <c r="B383" s="4" t="s">
        <v>22</v>
      </c>
      <c r="C383" s="5">
        <f>SUM(C384:C385)</f>
        <v>123.849</v>
      </c>
      <c r="D383" s="5">
        <f>SUM(D384:D385)</f>
        <v>32.47</v>
      </c>
      <c r="E383" s="5">
        <f>SUM(E384:E385)</f>
        <v>0</v>
      </c>
      <c r="F383" s="6">
        <f>SUM(F384:F385)</f>
        <v>91.379</v>
      </c>
      <c r="G383" s="36"/>
    </row>
    <row r="384" spans="1:7" ht="15">
      <c r="A384" s="10"/>
      <c r="B384" s="11" t="s">
        <v>78</v>
      </c>
      <c r="C384" s="43">
        <v>91.989</v>
      </c>
      <c r="D384" s="43">
        <v>0.61</v>
      </c>
      <c r="E384" s="43">
        <v>0</v>
      </c>
      <c r="F384" s="44">
        <v>91.379</v>
      </c>
      <c r="G384" s="36"/>
    </row>
    <row r="385" spans="1:7" ht="15">
      <c r="A385" s="8"/>
      <c r="B385" s="9" t="s">
        <v>32</v>
      </c>
      <c r="C385" s="48">
        <v>31.86</v>
      </c>
      <c r="D385" s="48">
        <v>31.86</v>
      </c>
      <c r="E385" s="48"/>
      <c r="F385" s="49">
        <v>0</v>
      </c>
      <c r="G385" s="36"/>
    </row>
    <row r="386" spans="1:6" ht="15">
      <c r="A386" s="3">
        <v>5</v>
      </c>
      <c r="B386" s="150" t="s">
        <v>43</v>
      </c>
      <c r="C386" s="5">
        <f>C387</f>
        <v>0.01</v>
      </c>
      <c r="D386" s="5">
        <f>D387</f>
        <v>0</v>
      </c>
      <c r="E386" s="5">
        <f>E387</f>
        <v>0</v>
      </c>
      <c r="F386" s="6">
        <f>F387</f>
        <v>0.01</v>
      </c>
    </row>
    <row r="387" spans="1:6" s="17" customFormat="1" ht="15">
      <c r="A387" s="46"/>
      <c r="B387" s="9" t="s">
        <v>58</v>
      </c>
      <c r="C387" s="48">
        <v>0.01</v>
      </c>
      <c r="D387" s="48"/>
      <c r="E387" s="48"/>
      <c r="F387" s="49">
        <v>0.01</v>
      </c>
    </row>
    <row r="388" spans="1:6" s="17" customFormat="1" ht="15">
      <c r="A388" s="3">
        <v>6</v>
      </c>
      <c r="B388" s="4" t="s">
        <v>121</v>
      </c>
      <c r="C388" s="5">
        <f>C389</f>
        <v>2.5</v>
      </c>
      <c r="D388" s="5">
        <f>D389</f>
        <v>0</v>
      </c>
      <c r="E388" s="5">
        <f>E389</f>
        <v>0</v>
      </c>
      <c r="F388" s="6">
        <f>F389</f>
        <v>2.5</v>
      </c>
    </row>
    <row r="389" spans="1:6" s="17" customFormat="1" ht="15">
      <c r="A389" s="8"/>
      <c r="B389" s="9" t="s">
        <v>32</v>
      </c>
      <c r="C389" s="48">
        <v>2.5</v>
      </c>
      <c r="D389" s="48"/>
      <c r="E389" s="48"/>
      <c r="F389" s="49">
        <v>2.5</v>
      </c>
    </row>
    <row r="390" spans="1:6" ht="15">
      <c r="A390" s="141"/>
      <c r="B390" s="142" t="s">
        <v>60</v>
      </c>
      <c r="C390" s="143">
        <f>C391+C393</f>
        <v>17.54</v>
      </c>
      <c r="D390" s="143">
        <f>D391+D393</f>
        <v>0</v>
      </c>
      <c r="E390" s="143">
        <f>E391+E393</f>
        <v>0</v>
      </c>
      <c r="F390" s="144">
        <f>F391+F393</f>
        <v>17.54</v>
      </c>
    </row>
    <row r="391" spans="1:6" ht="15">
      <c r="A391" s="3">
        <v>1</v>
      </c>
      <c r="B391" s="4" t="s">
        <v>87</v>
      </c>
      <c r="C391" s="5">
        <f>C392</f>
        <v>1.31</v>
      </c>
      <c r="D391" s="5">
        <f>D392</f>
        <v>0</v>
      </c>
      <c r="E391" s="5">
        <f>E392</f>
        <v>0</v>
      </c>
      <c r="F391" s="6">
        <f>F392</f>
        <v>1.31</v>
      </c>
    </row>
    <row r="392" spans="1:6" ht="15">
      <c r="A392" s="46"/>
      <c r="B392" s="9" t="s">
        <v>32</v>
      </c>
      <c r="C392" s="48">
        <v>1.31</v>
      </c>
      <c r="D392" s="48"/>
      <c r="E392" s="48"/>
      <c r="F392" s="49">
        <v>1.31</v>
      </c>
    </row>
    <row r="393" spans="1:6" ht="15">
      <c r="A393" s="3">
        <v>2</v>
      </c>
      <c r="B393" s="4" t="s">
        <v>89</v>
      </c>
      <c r="C393" s="5">
        <f>C394</f>
        <v>16.23</v>
      </c>
      <c r="D393" s="5">
        <f>D394</f>
        <v>0</v>
      </c>
      <c r="E393" s="5">
        <f>E394</f>
        <v>0</v>
      </c>
      <c r="F393" s="6">
        <f>F394</f>
        <v>16.23</v>
      </c>
    </row>
    <row r="394" spans="1:6" ht="15.75" thickBot="1">
      <c r="A394" s="46"/>
      <c r="B394" s="9" t="s">
        <v>32</v>
      </c>
      <c r="C394" s="48">
        <v>16.23</v>
      </c>
      <c r="D394" s="48"/>
      <c r="E394" s="48"/>
      <c r="F394" s="49">
        <v>16.23</v>
      </c>
    </row>
    <row r="395" spans="1:6" ht="15.75" thickBot="1">
      <c r="A395" s="116"/>
      <c r="B395" s="117" t="s">
        <v>36</v>
      </c>
      <c r="C395" s="118">
        <f>C390+C376</f>
        <v>192.47899999999998</v>
      </c>
      <c r="D395" s="118">
        <f>D390+D376</f>
        <v>81.02</v>
      </c>
      <c r="E395" s="118">
        <f>E390+E376</f>
        <v>0</v>
      </c>
      <c r="F395" s="119">
        <f>F390+F376</f>
        <v>111.459</v>
      </c>
    </row>
    <row r="396" spans="1:6" ht="15.75" thickBot="1">
      <c r="A396" s="151"/>
      <c r="B396" s="152" t="s">
        <v>31</v>
      </c>
      <c r="C396" s="153">
        <f>C395+C374+C318+C298</f>
        <v>7175.159999999999</v>
      </c>
      <c r="D396" s="153">
        <f>D395+D374+D318+D298</f>
        <v>4869.140000000001</v>
      </c>
      <c r="E396" s="153">
        <f>E395+E374+E318+E298</f>
        <v>0</v>
      </c>
      <c r="F396" s="154">
        <f>F395+F374+F318+F298</f>
        <v>2986.579</v>
      </c>
    </row>
    <row r="397" spans="1:6" ht="15">
      <c r="A397" s="155"/>
      <c r="B397" s="155"/>
      <c r="C397" s="156"/>
      <c r="D397" s="156"/>
      <c r="E397" s="155"/>
      <c r="F397" s="156"/>
    </row>
    <row r="398" spans="1:6" ht="15">
      <c r="A398" s="155"/>
      <c r="B398" s="155"/>
      <c r="C398" s="156"/>
      <c r="D398" s="156"/>
      <c r="E398" s="155"/>
      <c r="F398" s="156"/>
    </row>
    <row r="399" ht="16.5" customHeight="1"/>
    <row r="401" spans="2:7" ht="15">
      <c r="B401" s="157"/>
      <c r="D401" s="13"/>
      <c r="E401" s="13"/>
      <c r="F401" s="13"/>
      <c r="G401" s="13"/>
    </row>
  </sheetData>
  <sheetProtection/>
  <mergeCells count="16">
    <mergeCell ref="F8:F9"/>
    <mergeCell ref="A11:F11"/>
    <mergeCell ref="A8:A9"/>
    <mergeCell ref="B8:B9"/>
    <mergeCell ref="D8:D9"/>
    <mergeCell ref="E8:E9"/>
    <mergeCell ref="D401:G401"/>
    <mergeCell ref="A1:F1"/>
    <mergeCell ref="A375:F375"/>
    <mergeCell ref="A3:F3"/>
    <mergeCell ref="A4:F4"/>
    <mergeCell ref="A5:F5"/>
    <mergeCell ref="A6:F6"/>
    <mergeCell ref="A319:F319"/>
    <mergeCell ref="A299:F299"/>
    <mergeCell ref="C8:C9"/>
  </mergeCells>
  <printOptions/>
  <pageMargins left="0.9448818897637796" right="0.35433070866141736" top="0.7874015748031497" bottom="0.6692913385826772" header="0.5118110236220472" footer="0.5118110236220472"/>
  <pageSetup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11">
      <selection activeCell="A21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1">
      <selection activeCell="E56" sqref="E5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cp:lastPrinted>2013-11-11T08:50:34Z</cp:lastPrinted>
  <dcterms:created xsi:type="dcterms:W3CDTF">1996-10-14T23:33:28Z</dcterms:created>
  <dcterms:modified xsi:type="dcterms:W3CDTF">2014-11-11T07:28:14Z</dcterms:modified>
  <cp:category/>
  <cp:version/>
  <cp:contentType/>
  <cp:contentStatus/>
</cp:coreProperties>
</file>