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95" tabRatio="946" activeTab="1"/>
  </bookViews>
  <sheets>
    <sheet name="Sheet1" sheetId="1" r:id="rId1"/>
    <sheet name="Pr_16" sheetId="2" r:id="rId2"/>
  </sheets>
  <definedNames>
    <definedName name="_xlnm.Print_Titles" localSheetId="1">'Pr_16'!$13:$13</definedName>
  </definedNames>
  <calcPr fullCalcOnLoad="1"/>
</workbook>
</file>

<file path=xl/sharedStrings.xml><?xml version="1.0" encoding="utf-8"?>
<sst xmlns="http://schemas.openxmlformats.org/spreadsheetml/2006/main" count="4036" uniqueCount="957">
  <si>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</si>
  <si>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</si>
  <si>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</si>
  <si>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</si>
  <si>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</si>
  <si>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</si>
  <si>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</si>
  <si>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</si>
  <si>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</si>
  <si>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</si>
  <si>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</si>
  <si>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</si>
  <si>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</si>
  <si>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</si>
  <si>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</si>
  <si>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</si>
  <si>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</si>
  <si>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</si>
  <si>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</si>
  <si>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</si>
  <si>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</si>
  <si>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</si>
  <si>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</si>
  <si>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</si>
  <si>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</si>
  <si>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</si>
  <si>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</si>
  <si>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</si>
  <si>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</si>
  <si>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</si>
  <si>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</si>
  <si>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</si>
  <si>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</si>
  <si>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</si>
  <si>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</si>
  <si>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</si>
  <si>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</si>
  <si>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</si>
  <si>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</si>
  <si>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</si>
  <si>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</si>
  <si>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</si>
  <si>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</si>
  <si>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</si>
  <si>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</si>
  <si>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</si>
  <si>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</si>
  <si>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</si>
  <si>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</si>
  <si>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</si>
  <si>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</si>
  <si>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</si>
  <si>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</si>
  <si>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</si>
  <si>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</si>
  <si>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</si>
  <si>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</si>
  <si>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</si>
  <si>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Хибискус сириакус дукде бравант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</si>
  <si>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</si>
  <si>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</si>
  <si>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</si>
  <si>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</si>
  <si>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</si>
  <si>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</si>
  <si>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</si>
  <si>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</si>
  <si>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</si>
  <si>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</si>
  <si>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</si>
  <si>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</si>
  <si>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</si>
  <si>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</si>
  <si>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</si>
  <si>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Копривка</t>
  </si>
  <si>
    <t>Офика</t>
  </si>
  <si>
    <t>Рустифина</t>
  </si>
  <si>
    <t>Софора</t>
  </si>
  <si>
    <t>Хибискус</t>
  </si>
  <si>
    <t xml:space="preserve">Керия </t>
  </si>
  <si>
    <t>Райска ябълка</t>
  </si>
  <si>
    <t>Птиче грозде</t>
  </si>
  <si>
    <t>Vitex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</si>
  <si>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</si>
  <si>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</si>
  <si>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</si>
  <si>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</si>
  <si>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</si>
  <si>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</si>
  <si>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</si>
  <si>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</si>
  <si>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</si>
  <si>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</si>
  <si>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</si>
  <si>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</si>
  <si>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</si>
  <si>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Hybiscus siriacus "Boule De Feu"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</si>
  <si>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</si>
  <si>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</si>
  <si>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</si>
  <si>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</si>
  <si>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</si>
  <si>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</si>
  <si>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</si>
  <si>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</si>
  <si>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</si>
  <si>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</si>
  <si>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</si>
  <si>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</si>
  <si>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</si>
  <si>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</si>
  <si>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</si>
  <si>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</si>
  <si>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</si>
  <si>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Махалебка</t>
  </si>
  <si>
    <t>Скоруша</t>
  </si>
  <si>
    <t>Черница бяла</t>
  </si>
  <si>
    <t>Явор захарен</t>
  </si>
  <si>
    <t>Явор червен</t>
  </si>
  <si>
    <t>Явор палмолистен</t>
  </si>
  <si>
    <t>Явор ясенолистен</t>
  </si>
  <si>
    <t>Ясен американски</t>
  </si>
  <si>
    <t>Кисел трън червен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</si>
  <si>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</si>
  <si>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</si>
  <si>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</si>
  <si>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</si>
  <si>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</si>
  <si>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>Винка</t>
  </si>
  <si>
    <t xml:space="preserve">Кисел трън </t>
  </si>
  <si>
    <t>Кисел трън</t>
  </si>
  <si>
    <t>Карамфил</t>
  </si>
  <si>
    <t xml:space="preserve">Лоницера японска 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</si>
  <si>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</si>
  <si>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</si>
  <si>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</si>
  <si>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</si>
  <si>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</si>
  <si>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Албиция </t>
  </si>
  <si>
    <t xml:space="preserve">Арония </t>
  </si>
  <si>
    <t>Бръшлян</t>
  </si>
  <si>
    <t>Бръшлян зелен нарязан</t>
  </si>
  <si>
    <t>Бръшлян бяло оцветяване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</si>
  <si>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</si>
  <si>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</si>
  <si>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</si>
  <si>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</si>
  <si>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</si>
  <si>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</si>
  <si>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</si>
  <si>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</si>
  <si>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</si>
  <si>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</si>
  <si>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</si>
  <si>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 xml:space="preserve">Спирея </t>
  </si>
  <si>
    <t>Тамарикс</t>
  </si>
  <si>
    <t xml:space="preserve">Форзиция </t>
  </si>
  <si>
    <t>Форзиция</t>
  </si>
  <si>
    <t xml:space="preserve">Чемшир </t>
  </si>
  <si>
    <t xml:space="preserve">Чемшир шарен </t>
  </si>
  <si>
    <t>СЗДП - Враца</t>
  </si>
  <si>
    <t>Гинкго билоба</t>
  </si>
  <si>
    <t xml:space="preserve">Бор хималайски </t>
  </si>
  <si>
    <t>Кисел трън зелен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</si>
  <si>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</si>
  <si>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</si>
  <si>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</si>
  <si>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</si>
  <si>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</si>
  <si>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</si>
  <si>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</si>
  <si>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</si>
  <si>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</si>
  <si>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</si>
  <si>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Ела – обикновена</t>
  </si>
  <si>
    <t>Лагерстремия</t>
  </si>
  <si>
    <t>Мукина</t>
  </si>
  <si>
    <t>Черница</t>
  </si>
  <si>
    <t>Спарциум</t>
  </si>
  <si>
    <t>Градински чай</t>
  </si>
  <si>
    <t>Дойция</t>
  </si>
  <si>
    <t>Лоницера нитада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</si>
  <si>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</si>
  <si>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</si>
  <si>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</si>
  <si>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</si>
  <si>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</si>
  <si>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</si>
  <si>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Слива червена</t>
  </si>
  <si>
    <t>Дрян обикновен</t>
  </si>
  <si>
    <t>Птиче грозде вечнозелено</t>
  </si>
  <si>
    <t>Върба – плачеща</t>
  </si>
  <si>
    <t>Ела корейска</t>
  </si>
  <si>
    <t>ВСИЧКО широколистни</t>
  </si>
  <si>
    <t>Ерика</t>
  </si>
  <si>
    <t xml:space="preserve">Жасмин голоцветен </t>
  </si>
  <si>
    <t>Жасмин храстовиден</t>
  </si>
  <si>
    <t>Калина вечнозелена</t>
  </si>
  <si>
    <t>Кисел трън вечнозелен</t>
  </si>
  <si>
    <t>Хибускус</t>
  </si>
  <si>
    <t>в т.ч.</t>
  </si>
  <si>
    <t>Конифери</t>
  </si>
  <si>
    <t>Метасеквоя</t>
  </si>
  <si>
    <t>Туя златиста</t>
  </si>
  <si>
    <t>Върба миризлива</t>
  </si>
  <si>
    <t>Магнолия</t>
  </si>
  <si>
    <t>Жасмин</t>
  </si>
  <si>
    <t>Люляк индийски</t>
  </si>
  <si>
    <t>Бор бял</t>
  </si>
  <si>
    <t>Джанка</t>
  </si>
  <si>
    <t>Дъб киевски</t>
  </si>
  <si>
    <t>Еукомия</t>
  </si>
  <si>
    <t>Киселица</t>
  </si>
  <si>
    <t>Мелия</t>
  </si>
  <si>
    <t>Арония</t>
  </si>
  <si>
    <t>Дрян червен</t>
  </si>
  <si>
    <t>Будлея давидова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</si>
  <si>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</si>
  <si>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</si>
  <si>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</si>
  <si>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</si>
  <si>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</si>
  <si>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</si>
  <si>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</si>
  <si>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Дъб кавказки</t>
  </si>
  <si>
    <t>Еводия</t>
  </si>
  <si>
    <t>Птерокария кавказка</t>
  </si>
  <si>
    <t>Витекс обикновен</t>
  </si>
  <si>
    <t>Каликантус</t>
  </si>
  <si>
    <t>Текома</t>
  </si>
  <si>
    <t>Чашкодрян европейски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</si>
  <si>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</si>
  <si>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</si>
  <si>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</si>
  <si>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</si>
  <si>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</si>
  <si>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</si>
  <si>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</si>
  <si>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</si>
  <si>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</si>
  <si>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</si>
  <si>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</si>
  <si>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Глог</t>
  </si>
  <si>
    <t>Чашкодрян японски</t>
  </si>
  <si>
    <t>Смрика пирамидална</t>
  </si>
  <si>
    <t>Лъжекипарис"Версиколор"</t>
  </si>
  <si>
    <t>Ампелопсис</t>
  </si>
  <si>
    <t>Дрян</t>
  </si>
  <si>
    <t>Касис</t>
  </si>
  <si>
    <t xml:space="preserve">Лимон китайски </t>
  </si>
  <si>
    <t>Роза</t>
  </si>
  <si>
    <t>Сантолина</t>
  </si>
  <si>
    <t>Чашкодрян"Емералд голд"</t>
  </si>
  <si>
    <t>Чашкодрян радик.</t>
  </si>
  <si>
    <t>Чемшир дървовиден</t>
  </si>
  <si>
    <t>Туя ерикоидна</t>
  </si>
  <si>
    <t>Вишна японска</t>
  </si>
  <si>
    <t xml:space="preserve">Бор бял </t>
  </si>
  <si>
    <t>Череша обикновена</t>
  </si>
  <si>
    <t xml:space="preserve">Клен полски </t>
  </si>
  <si>
    <t>Глициния</t>
  </si>
  <si>
    <t xml:space="preserve">Дюля японска </t>
  </si>
  <si>
    <t>Евонимус японика аурео</t>
  </si>
  <si>
    <t>Смрика стелеща се</t>
  </si>
  <si>
    <t>Ела балсамова</t>
  </si>
  <si>
    <t>Туя източна зелена</t>
  </si>
  <si>
    <t xml:space="preserve">Криптомерия японска </t>
  </si>
  <si>
    <t>Смрика зелена кълбовидна</t>
  </si>
  <si>
    <t>Смрика червена кълбовидна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</si>
  <si>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</si>
  <si>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</si>
  <si>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</si>
  <si>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</si>
  <si>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</si>
  <si>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</si>
  <si>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</si>
  <si>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</si>
  <si>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</si>
  <si>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</si>
  <si>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</si>
  <si>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</si>
  <si>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</si>
  <si>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</si>
  <si>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</si>
  <si>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</si>
  <si>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</si>
  <si>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</si>
  <si>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</si>
  <si>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2/7</t>
  </si>
  <si>
    <t>3/6</t>
  </si>
  <si>
    <t>2/2</t>
  </si>
  <si>
    <t>2/6</t>
  </si>
  <si>
    <t>3/4</t>
  </si>
  <si>
    <t>5/4</t>
  </si>
  <si>
    <t>3/9</t>
  </si>
  <si>
    <t>2/8</t>
  </si>
  <si>
    <t>3/3</t>
  </si>
  <si>
    <t>2/4</t>
  </si>
  <si>
    <t>2/5</t>
  </si>
  <si>
    <t>1/12</t>
  </si>
  <si>
    <t>5/2</t>
  </si>
  <si>
    <t>3/1</t>
  </si>
  <si>
    <t>2/1</t>
  </si>
  <si>
    <t>1/7</t>
  </si>
  <si>
    <t>1/2</t>
  </si>
  <si>
    <t>1/1</t>
  </si>
  <si>
    <t>2/3</t>
  </si>
  <si>
    <t>4/3</t>
  </si>
  <si>
    <t>4/2</t>
  </si>
  <si>
    <t>3/2</t>
  </si>
  <si>
    <t>3/5</t>
  </si>
  <si>
    <t>5/3</t>
  </si>
  <si>
    <t>4/5</t>
  </si>
  <si>
    <t>1/5</t>
  </si>
  <si>
    <t>1/6</t>
  </si>
  <si>
    <t>1/8</t>
  </si>
  <si>
    <t>1/9</t>
  </si>
  <si>
    <t>4/1</t>
  </si>
  <si>
    <t>1/10</t>
  </si>
  <si>
    <t>2/12</t>
  </si>
  <si>
    <t>1/4</t>
  </si>
  <si>
    <t>1/3</t>
  </si>
  <si>
    <t>2/9</t>
  </si>
  <si>
    <t>1/11</t>
  </si>
  <si>
    <t>0/3</t>
  </si>
  <si>
    <t>0/6</t>
  </si>
  <si>
    <t>3/8</t>
  </si>
  <si>
    <t>3/10</t>
  </si>
  <si>
    <t>3/7</t>
  </si>
  <si>
    <t>6/4</t>
  </si>
  <si>
    <t>3/12</t>
  </si>
  <si>
    <t>Х/2/0</t>
  </si>
  <si>
    <t>Туя западна "Смарагд"</t>
  </si>
  <si>
    <t>Бук обикновен (черв. ф-ма)</t>
  </si>
  <si>
    <t>Гледичия тришипна</t>
  </si>
  <si>
    <t>Мекиш</t>
  </si>
  <si>
    <t>Платан западен</t>
  </si>
  <si>
    <t>Платан източен</t>
  </si>
  <si>
    <t>СЗДП -Враца</t>
  </si>
  <si>
    <t>Дрян сибирски</t>
  </si>
  <si>
    <t>Дюла японска</t>
  </si>
  <si>
    <t>Кисел трън юлиански</t>
  </si>
  <si>
    <t>Смрика стелеща се зелена</t>
  </si>
  <si>
    <t>Яс кълб.ф-ма в/у ам. ясен</t>
  </si>
  <si>
    <t>Амброво дърво (Ликвидамбър)</t>
  </si>
  <si>
    <t>Котонеастър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</si>
  <si>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</si>
  <si>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</si>
  <si>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</si>
  <si>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</si>
  <si>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</si>
  <si>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5/6</t>
  </si>
  <si>
    <t>Бреза обикновена</t>
  </si>
  <si>
    <t>0,51-0,80</t>
  </si>
  <si>
    <t>3/0 С5</t>
  </si>
  <si>
    <t>2/0 С5</t>
  </si>
  <si>
    <t>1/13</t>
  </si>
  <si>
    <t>0,31-0,50</t>
  </si>
  <si>
    <t>1,5-2,0</t>
  </si>
  <si>
    <t>5/1</t>
  </si>
  <si>
    <t>1,21-1,50</t>
  </si>
  <si>
    <t>2,01-2,50</t>
  </si>
  <si>
    <t>1/15</t>
  </si>
  <si>
    <t>3/18</t>
  </si>
  <si>
    <t>1,0-1,5</t>
  </si>
  <si>
    <t>1,51-2,00</t>
  </si>
  <si>
    <t>2/10</t>
  </si>
  <si>
    <t>Криптомерия</t>
  </si>
  <si>
    <t>0,4-0,6</t>
  </si>
  <si>
    <t>0,81-1,20</t>
  </si>
  <si>
    <t>4/10</t>
  </si>
  <si>
    <t>0,15-0,30</t>
  </si>
  <si>
    <t>0,6-1,5</t>
  </si>
  <si>
    <t>Явор палмоволистен</t>
  </si>
  <si>
    <t>Аморфа храстова</t>
  </si>
  <si>
    <t>0/2/1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</si>
  <si>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</si>
  <si>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</si>
  <si>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</si>
  <si>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</si>
  <si>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</si>
  <si>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1,21-2,50</t>
  </si>
  <si>
    <t>2,01-3,50</t>
  </si>
  <si>
    <t>4/6</t>
  </si>
  <si>
    <t>15</t>
  </si>
  <si>
    <t>16</t>
  </si>
  <si>
    <t>Х/1/0</t>
  </si>
  <si>
    <t xml:space="preserve">Бор морски </t>
  </si>
  <si>
    <t xml:space="preserve">Нар </t>
  </si>
  <si>
    <t>Лоницера японика (ароматен нокът)</t>
  </si>
  <si>
    <t>Други декоративни храсти</t>
  </si>
  <si>
    <t>Филаделфус (булчинско цвете)</t>
  </si>
  <si>
    <t>Орех обикновен сорт Извор -10</t>
  </si>
  <si>
    <t>Орех обикновен сорт Силистренски</t>
  </si>
  <si>
    <t>Орех обикновен сорт Сливенски</t>
  </si>
  <si>
    <t>1/17</t>
  </si>
  <si>
    <t>Лоницера листопадна</t>
  </si>
  <si>
    <t>Бор корсикански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</si>
  <si>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</si>
  <si>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</si>
  <si>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</si>
  <si>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</si>
  <si>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</si>
  <si>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</si>
  <si>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</si>
  <si>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</si>
  <si>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</si>
  <si>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</si>
  <si>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5/5</t>
  </si>
  <si>
    <t>3/11</t>
  </si>
  <si>
    <t>Лъжекипарис лавзонов "Versicolor"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</si>
  <si>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</si>
  <si>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</si>
  <si>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</si>
  <si>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</si>
  <si>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Калина</t>
  </si>
  <si>
    <t>Пираканта червена</t>
  </si>
  <si>
    <t>Смрика (Juniperus gold coast)</t>
  </si>
  <si>
    <t>Смрика (J.Semanatu)</t>
  </si>
  <si>
    <t>Смрика (J. Hibernica aurea)</t>
  </si>
  <si>
    <t>Смрика (J. Rocery gen)</t>
  </si>
  <si>
    <t>Смрика (J. Scorpuloruns)</t>
  </si>
  <si>
    <t>Смрика (Juniperus chinensis)</t>
  </si>
  <si>
    <t>Вечнозелени храсти</t>
  </si>
  <si>
    <t>Цъфтящи храсти</t>
  </si>
  <si>
    <t>Лъжекипарис "Алуми"</t>
  </si>
  <si>
    <t>Туя западна "Рейн голд"</t>
  </si>
  <si>
    <t>Върба трошлива, китайска</t>
  </si>
  <si>
    <t>Туя западна колоновидна</t>
  </si>
  <si>
    <t>Туйопсис</t>
  </si>
  <si>
    <t>Леска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</si>
  <si>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</si>
  <si>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</si>
  <si>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</si>
  <si>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</si>
  <si>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</si>
  <si>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</si>
  <si>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</si>
  <si>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</si>
  <si>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</si>
  <si>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1/2/6</t>
  </si>
  <si>
    <t>1.50-2.00</t>
  </si>
  <si>
    <t>6/5</t>
  </si>
  <si>
    <t>Чашкодрян зелен</t>
  </si>
  <si>
    <t>Чашкодрян шарен</t>
  </si>
  <si>
    <t>18</t>
  </si>
  <si>
    <t>Орех</t>
  </si>
  <si>
    <t>6/1</t>
  </si>
  <si>
    <t>3/19</t>
  </si>
  <si>
    <t>4/7</t>
  </si>
  <si>
    <t>Лъжекипарис лавзанов (Elwood)</t>
  </si>
  <si>
    <t>Лъжекипарис лавзанов грахов BL</t>
  </si>
  <si>
    <t>Лъжекипарис лавзанов (Golden wonder)</t>
  </si>
  <si>
    <t>Туя западна (Albospicataa)</t>
  </si>
  <si>
    <t>Туя западна (Golbosa)</t>
  </si>
  <si>
    <t>Туя западна(Golden globe)</t>
  </si>
  <si>
    <t>0/2/4</t>
  </si>
  <si>
    <t>Туя източна пирамидално златиста</t>
  </si>
  <si>
    <t>Шмак дъбилен</t>
  </si>
  <si>
    <t>Люляк</t>
  </si>
  <si>
    <t>Спирея Ван хутей /спирея майски сняг</t>
  </si>
  <si>
    <t>Птиче грозде златисто</t>
  </si>
  <si>
    <t>0,15-0,25</t>
  </si>
  <si>
    <t>0,3-0,4</t>
  </si>
  <si>
    <t>Бор хималайски</t>
  </si>
  <si>
    <t>0,8-0,15</t>
  </si>
  <si>
    <t>0,12-0,15</t>
  </si>
  <si>
    <t>Бор пондероски</t>
  </si>
  <si>
    <t>1,6-1,8</t>
  </si>
  <si>
    <t>1,5-2,6</t>
  </si>
  <si>
    <t>до 1.00</t>
  </si>
  <si>
    <t>0,5-1,5</t>
  </si>
  <si>
    <t>3.00-4.00</t>
  </si>
  <si>
    <t>0,65-0,7</t>
  </si>
  <si>
    <t>0,45-0,9</t>
  </si>
  <si>
    <t>0,4-0,7</t>
  </si>
  <si>
    <t>0,82-3,0</t>
  </si>
  <si>
    <t>над 3,00</t>
  </si>
  <si>
    <t>1,5-1,9</t>
  </si>
  <si>
    <t>1/2/5</t>
  </si>
  <si>
    <t>1/0/С5/3</t>
  </si>
  <si>
    <t>2,5-4</t>
  </si>
  <si>
    <t>1,6-2,3</t>
  </si>
  <si>
    <t>0,8-1,3</t>
  </si>
  <si>
    <t>до 1.50</t>
  </si>
  <si>
    <t>1,0-1,8</t>
  </si>
  <si>
    <t>до 4.00</t>
  </si>
  <si>
    <t>0,2-0,7</t>
  </si>
  <si>
    <t>0,6-1,2</t>
  </si>
  <si>
    <t>2.00-3.00</t>
  </si>
  <si>
    <t>0,2-0,5</t>
  </si>
  <si>
    <t>0,8-1,2</t>
  </si>
  <si>
    <t>0,8-1,10</t>
  </si>
  <si>
    <t>над 3,00 м</t>
  </si>
  <si>
    <t>0,2-0,4</t>
  </si>
  <si>
    <t>1.00-1.50</t>
  </si>
  <si>
    <t>2/3/2</t>
  </si>
  <si>
    <t>4/12</t>
  </si>
  <si>
    <t>1.50-3.00</t>
  </si>
  <si>
    <t>1,4-3,0</t>
  </si>
  <si>
    <t>2.00-2.50</t>
  </si>
  <si>
    <t>0,6-0,8</t>
  </si>
  <si>
    <t>до 3.00</t>
  </si>
  <si>
    <t>до 2.50</t>
  </si>
  <si>
    <t>1.20-3.00</t>
  </si>
  <si>
    <t>1,3-2,9</t>
  </si>
  <si>
    <t>0,31-0,6</t>
  </si>
  <si>
    <t>1,51-2,01</t>
  </si>
  <si>
    <t>1,5-2,5</t>
  </si>
  <si>
    <t>1,1-1,5</t>
  </si>
  <si>
    <t>2,6-4,0</t>
  </si>
  <si>
    <t>4,8-7,0</t>
  </si>
  <si>
    <t>1.20-2.00</t>
  </si>
  <si>
    <t>1,6-5,0</t>
  </si>
  <si>
    <t>над 3.00</t>
  </si>
  <si>
    <t>0,3-0,5</t>
  </si>
  <si>
    <t>Махония японска</t>
  </si>
  <si>
    <t>0,8-1,0</t>
  </si>
  <si>
    <t>Шмак влакнест</t>
  </si>
  <si>
    <t>0/2/3</t>
  </si>
  <si>
    <t>1,2-1,5</t>
  </si>
  <si>
    <t>2,0-2,5</t>
  </si>
  <si>
    <t>Други вегетативни храсти</t>
  </si>
  <si>
    <t>Клек</t>
  </si>
  <si>
    <t>до 2.00</t>
  </si>
  <si>
    <t>1/20</t>
  </si>
  <si>
    <t>0,65-0,8</t>
  </si>
  <si>
    <t>0,2-0,35</t>
  </si>
  <si>
    <t>17</t>
  </si>
  <si>
    <t>Върба ива</t>
  </si>
  <si>
    <t>Гениста</t>
  </si>
  <si>
    <t>Спирея майски сняг бяла</t>
  </si>
  <si>
    <t>Спирея майски сняг червена</t>
  </si>
  <si>
    <t>Смрика жълта</t>
  </si>
  <si>
    <t>Юка</t>
  </si>
  <si>
    <t>Тис</t>
  </si>
  <si>
    <t>Маслина</t>
  </si>
  <si>
    <t>Дрян кучи</t>
  </si>
  <si>
    <t>Джел</t>
  </si>
  <si>
    <t>5/8</t>
  </si>
  <si>
    <t>3/17-3/19</t>
  </si>
  <si>
    <t>2/0 C 5</t>
  </si>
  <si>
    <t>2,5-3</t>
  </si>
  <si>
    <t>1/1 С 5</t>
  </si>
  <si>
    <t>1,21-1,5</t>
  </si>
  <si>
    <t>7/3</t>
  </si>
  <si>
    <t>2/5/2</t>
  </si>
  <si>
    <t>0,07-0,15</t>
  </si>
  <si>
    <t>3/20</t>
  </si>
  <si>
    <t>1/0/С5/4</t>
  </si>
  <si>
    <t>2/1 С 5</t>
  </si>
  <si>
    <t>1/1 С5</t>
  </si>
  <si>
    <t>0,81-1,2</t>
  </si>
  <si>
    <t>2/6/1</t>
  </si>
  <si>
    <t>,81-1,2</t>
  </si>
  <si>
    <t>,51-,8</t>
  </si>
  <si>
    <t>0,31-,5</t>
  </si>
  <si>
    <t>Мура черна</t>
  </si>
  <si>
    <t>1.20-3.50</t>
  </si>
  <si>
    <t>4/13</t>
  </si>
  <si>
    <t>Акация жълта</t>
  </si>
  <si>
    <t>1-1,5</t>
  </si>
  <si>
    <t>2,01-2,5</t>
  </si>
  <si>
    <t>5/10</t>
  </si>
  <si>
    <t>1,0-2,0</t>
  </si>
  <si>
    <t>2,0-3,5</t>
  </si>
  <si>
    <t>4,0-7,0</t>
  </si>
  <si>
    <t>2,5-4,3</t>
  </si>
  <si>
    <t>1/16</t>
  </si>
  <si>
    <t>1.00-2.00</t>
  </si>
  <si>
    <t>,31-,5</t>
  </si>
  <si>
    <t>2,5-3,5</t>
  </si>
  <si>
    <t>1,6-2,2</t>
  </si>
  <si>
    <t>1.00-3.00</t>
  </si>
  <si>
    <t>7,0-8,0</t>
  </si>
  <si>
    <t>3,5-4,0</t>
  </si>
  <si>
    <t>над 1.50</t>
  </si>
  <si>
    <t>2,51-3,00</t>
  </si>
  <si>
    <t>2,0-4,0</t>
  </si>
  <si>
    <t>2,51-3</t>
  </si>
  <si>
    <t>наз 3,00 м</t>
  </si>
  <si>
    <t>5,0-6,0</t>
  </si>
  <si>
    <t>0,5-0,7</t>
  </si>
  <si>
    <t>Пираканта жълта</t>
  </si>
  <si>
    <t>1,51-2</t>
  </si>
  <si>
    <t>0/1/11</t>
  </si>
  <si>
    <t>4/0 С 5</t>
  </si>
  <si>
    <t>5/0 С 5</t>
  </si>
  <si>
    <t>5/17</t>
  </si>
  <si>
    <t>15/0</t>
  </si>
  <si>
    <t>1/21</t>
  </si>
  <si>
    <t>0,55-1,1</t>
  </si>
  <si>
    <t>4/8</t>
  </si>
  <si>
    <t>3/5/8</t>
  </si>
  <si>
    <t>х/4/5</t>
  </si>
  <si>
    <t>3/4/5</t>
  </si>
  <si>
    <t>до 2,00</t>
  </si>
  <si>
    <t>0,21-2</t>
  </si>
  <si>
    <t>Х/3/0</t>
  </si>
  <si>
    <t>0,21-2,0</t>
  </si>
  <si>
    <t>1/2 РХ</t>
  </si>
  <si>
    <t>0/1С</t>
  </si>
  <si>
    <t>0/2С</t>
  </si>
  <si>
    <t>0/3 С</t>
  </si>
  <si>
    <t>0/5 С</t>
  </si>
  <si>
    <t>2/16</t>
  </si>
  <si>
    <t>2,75-4</t>
  </si>
  <si>
    <t>3,00-3,50</t>
  </si>
  <si>
    <t>7/16</t>
  </si>
  <si>
    <t>1/14</t>
  </si>
  <si>
    <t>2/15</t>
  </si>
  <si>
    <t>1,8-3,5</t>
  </si>
  <si>
    <t>1,6-2,00</t>
  </si>
  <si>
    <t>1,5-1,7</t>
  </si>
  <si>
    <t>Лиственица европейска</t>
  </si>
  <si>
    <t>1/1/4</t>
  </si>
  <si>
    <t>1/4/3</t>
  </si>
  <si>
    <t>4/4</t>
  </si>
  <si>
    <t>3/17</t>
  </si>
  <si>
    <t>4/9</t>
  </si>
  <si>
    <t>2/13</t>
  </si>
  <si>
    <t>1,2-3,5</t>
  </si>
  <si>
    <t>1/1/6</t>
  </si>
  <si>
    <t>1/3/3</t>
  </si>
  <si>
    <t>0,4-1,3</t>
  </si>
  <si>
    <t>0,65-1,2</t>
  </si>
  <si>
    <t>0,5-0,6</t>
  </si>
  <si>
    <t>5/12</t>
  </si>
  <si>
    <t>2/11</t>
  </si>
  <si>
    <t>1-2,3</t>
  </si>
  <si>
    <t>0,8-1</t>
  </si>
  <si>
    <t>1/2/7</t>
  </si>
  <si>
    <t>Върба манджурска</t>
  </si>
  <si>
    <t>1,4-1,8</t>
  </si>
  <si>
    <t>1,8-2,2</t>
  </si>
  <si>
    <t>3-3,2</t>
  </si>
  <si>
    <t>0/2</t>
  </si>
  <si>
    <t>0/4</t>
  </si>
  <si>
    <t>0/1</t>
  </si>
  <si>
    <t>0/5</t>
  </si>
  <si>
    <t>0/2 РХ</t>
  </si>
  <si>
    <t>0/7</t>
  </si>
  <si>
    <t>0/8</t>
  </si>
  <si>
    <t>2/2 С 12</t>
  </si>
  <si>
    <t>2/1 С 20</t>
  </si>
  <si>
    <t>3/1 С 20</t>
  </si>
  <si>
    <t>Кипарис обикн. пирам.</t>
  </si>
  <si>
    <t>Кипарис обикн. хориз.</t>
  </si>
  <si>
    <t>1/1 С 20</t>
  </si>
  <si>
    <t>3/6 С20</t>
  </si>
  <si>
    <t>1/7 С 20</t>
  </si>
  <si>
    <t>2/5 С 30</t>
  </si>
  <si>
    <t>2/5 С 20</t>
  </si>
  <si>
    <t>3/2 С 12</t>
  </si>
  <si>
    <t>2/5 С20</t>
  </si>
  <si>
    <t>1/5 С 25</t>
  </si>
  <si>
    <t>1/6 С 25</t>
  </si>
  <si>
    <t>1/7 С 12</t>
  </si>
  <si>
    <t>1/7 С 30</t>
  </si>
  <si>
    <t>1/6 С 12</t>
  </si>
  <si>
    <t>2/6 С 25</t>
  </si>
  <si>
    <t>2/6 С 30</t>
  </si>
  <si>
    <t>1/4/3 С 25</t>
  </si>
  <si>
    <t>1/4/2 С 20</t>
  </si>
  <si>
    <t>1/8 С 12</t>
  </si>
  <si>
    <t>1/5/2 С 20</t>
  </si>
  <si>
    <t>1/5/2 С 30</t>
  </si>
  <si>
    <t>1/3/3 С 25</t>
  </si>
  <si>
    <t>Акация деалбата</t>
  </si>
  <si>
    <t>4/2 С 30</t>
  </si>
  <si>
    <t>4/2 С30</t>
  </si>
  <si>
    <t>1/2 С20</t>
  </si>
  <si>
    <t>1/4 С 12</t>
  </si>
  <si>
    <t>1/6 С 20</t>
  </si>
  <si>
    <t>1/5 С 12</t>
  </si>
  <si>
    <t>1/7 С 15</t>
  </si>
  <si>
    <t>1/8 С 20</t>
  </si>
  <si>
    <t>1/8 С 15</t>
  </si>
  <si>
    <t>1/5 С  12</t>
  </si>
  <si>
    <t>1/5 С 20</t>
  </si>
  <si>
    <t>1/2 С 20</t>
  </si>
  <si>
    <t>6/6</t>
  </si>
  <si>
    <t>4/17</t>
  </si>
  <si>
    <t>4/15</t>
  </si>
  <si>
    <t>5/15</t>
  </si>
  <si>
    <t>Х/8/0</t>
  </si>
  <si>
    <t>Х/5/0</t>
  </si>
  <si>
    <t>Х/6/0</t>
  </si>
  <si>
    <t>Х/7/0</t>
  </si>
  <si>
    <t>2/19</t>
  </si>
  <si>
    <t>1/4/10</t>
  </si>
  <si>
    <t>1/18</t>
  </si>
  <si>
    <t>2/14</t>
  </si>
  <si>
    <t>1/19</t>
  </si>
  <si>
    <t>1/5 С</t>
  </si>
  <si>
    <t>1/0/5 С</t>
  </si>
  <si>
    <t>2/0/4 С</t>
  </si>
  <si>
    <t>1/3 С</t>
  </si>
  <si>
    <t>0/1/4 С</t>
  </si>
  <si>
    <t>1/6 С</t>
  </si>
  <si>
    <t>0/1/5 С</t>
  </si>
  <si>
    <t>0/1/3 С</t>
  </si>
  <si>
    <t>1/0/4 С</t>
  </si>
  <si>
    <t>0/1/6 С</t>
  </si>
  <si>
    <t>0/0/4 С</t>
  </si>
  <si>
    <t>0/1/2 С</t>
  </si>
  <si>
    <t>1/4 С</t>
  </si>
  <si>
    <t>12</t>
  </si>
  <si>
    <t>Слива</t>
  </si>
  <si>
    <t>0,2-0,6</t>
  </si>
  <si>
    <t>1\0 С10</t>
  </si>
  <si>
    <t>1\1</t>
  </si>
  <si>
    <t>2\3</t>
  </si>
  <si>
    <t>1\7</t>
  </si>
  <si>
    <t>1\9</t>
  </si>
  <si>
    <t>2\2</t>
  </si>
  <si>
    <t>2\5</t>
  </si>
  <si>
    <t>3\2</t>
  </si>
  <si>
    <t>3\3</t>
  </si>
  <si>
    <t>3\4</t>
  </si>
  <si>
    <t>3\10</t>
  </si>
  <si>
    <t>1\3</t>
  </si>
  <si>
    <t>2\1</t>
  </si>
  <si>
    <t>2\7</t>
  </si>
  <si>
    <t>2\8</t>
  </si>
  <si>
    <t>2\9</t>
  </si>
  <si>
    <t>2\15</t>
  </si>
  <si>
    <t>1\6</t>
  </si>
  <si>
    <t>1\2</t>
  </si>
  <si>
    <t>1\8</t>
  </si>
  <si>
    <t>2\6</t>
  </si>
  <si>
    <t>3\1</t>
  </si>
  <si>
    <t>5\7</t>
  </si>
  <si>
    <t>1\12</t>
  </si>
  <si>
    <t>2\10</t>
  </si>
  <si>
    <t>2\11</t>
  </si>
  <si>
    <t>3\7</t>
  </si>
  <si>
    <t>3\8</t>
  </si>
  <si>
    <t>4\13</t>
  </si>
  <si>
    <t>5\4</t>
  </si>
  <si>
    <t>5\10</t>
  </si>
  <si>
    <t>1\5</t>
  </si>
  <si>
    <t>2\4</t>
  </si>
  <si>
    <t>2\13</t>
  </si>
  <si>
    <t>2\14</t>
  </si>
  <si>
    <t>3\9</t>
  </si>
  <si>
    <t>1\4</t>
  </si>
  <si>
    <t>4\6</t>
  </si>
  <si>
    <t>5\6</t>
  </si>
  <si>
    <t>Кипарист сребрист</t>
  </si>
  <si>
    <t>0/1/1</t>
  </si>
  <si>
    <t>4\2</t>
  </si>
  <si>
    <t>4\3</t>
  </si>
  <si>
    <t>4\4</t>
  </si>
  <si>
    <t>3\14</t>
  </si>
  <si>
    <t>Туя западна рейнголд</t>
  </si>
  <si>
    <t>Туя западна фастигиата</t>
  </si>
  <si>
    <t>Туя източна "Аурея"</t>
  </si>
  <si>
    <t>3\11</t>
  </si>
  <si>
    <t>5\2</t>
  </si>
  <si>
    <t>1\11</t>
  </si>
  <si>
    <t>0/1/0</t>
  </si>
  <si>
    <t>5\1</t>
  </si>
  <si>
    <t>8\4</t>
  </si>
  <si>
    <t>3\6</t>
  </si>
  <si>
    <t>5\9</t>
  </si>
  <si>
    <t>Леска турска</t>
  </si>
  <si>
    <t>1\15</t>
  </si>
  <si>
    <t>2\12</t>
  </si>
  <si>
    <t>1/1/1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</si>
  <si>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</si>
  <si>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</si>
  <si>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</si>
  <si>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</si>
  <si>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</si>
  <si>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</si>
  <si>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Бор морски</t>
  </si>
  <si>
    <t>2\0 С10</t>
  </si>
  <si>
    <t>1\0 С11</t>
  </si>
  <si>
    <t>0/С10</t>
  </si>
  <si>
    <t>1\0 С12</t>
  </si>
  <si>
    <t>Нокът едролистен</t>
  </si>
  <si>
    <t>3\5</t>
  </si>
  <si>
    <t>5/7</t>
  </si>
  <si>
    <t>7/9</t>
  </si>
  <si>
    <t>3/13</t>
  </si>
  <si>
    <t>6/2</t>
  </si>
  <si>
    <t>2/4/1</t>
  </si>
  <si>
    <t>2/4/2</t>
  </si>
  <si>
    <t>2/8/2</t>
  </si>
  <si>
    <t>3/1/1</t>
  </si>
  <si>
    <t>3/3/2</t>
  </si>
  <si>
    <t>2/20</t>
  </si>
  <si>
    <t>1/4/2</t>
  </si>
  <si>
    <t>2/17</t>
  </si>
  <si>
    <t>3/16</t>
  </si>
  <si>
    <t>Пириканта</t>
  </si>
  <si>
    <t>0/1/3</t>
  </si>
  <si>
    <t>0/2/2</t>
  </si>
  <si>
    <t>0/2/0</t>
  </si>
  <si>
    <t>0/1/4</t>
  </si>
  <si>
    <t>Лъжекирапис лавзонов (Lane)</t>
  </si>
  <si>
    <t>0/1/5</t>
  </si>
  <si>
    <t>0/3/2</t>
  </si>
  <si>
    <t>0/3/3</t>
  </si>
  <si>
    <t>0/2/5</t>
  </si>
  <si>
    <t>0/2/6</t>
  </si>
  <si>
    <t>0/1/2</t>
  </si>
  <si>
    <t>Туя западна кълбовидна (Danica)</t>
  </si>
  <si>
    <t>Juniperus media Gold Kissen</t>
  </si>
  <si>
    <t>Туя гигантска (Aurreovariegata)</t>
  </si>
  <si>
    <t>0/1x0</t>
  </si>
  <si>
    <t>0/2/9</t>
  </si>
  <si>
    <t>Спирея (майски сняг)</t>
  </si>
  <si>
    <t>Орлов нокът</t>
  </si>
  <si>
    <t>0/2х0</t>
  </si>
  <si>
    <t>0/1х0</t>
  </si>
  <si>
    <t>0/1/6</t>
  </si>
  <si>
    <t>0/1/8</t>
  </si>
  <si>
    <t>Juniperus sabina Aureovariegata</t>
  </si>
  <si>
    <t>0/1/7</t>
  </si>
  <si>
    <t>0/2/7/С20</t>
  </si>
  <si>
    <t>0/1х0 С25</t>
  </si>
  <si>
    <t>0/2х0 С25</t>
  </si>
  <si>
    <t>Лъжекипарис грахов BL</t>
  </si>
  <si>
    <t>0/2х0С25</t>
  </si>
  <si>
    <t>Туя западна коловидна</t>
  </si>
  <si>
    <t>0/2/7</t>
  </si>
  <si>
    <t>2/6С20</t>
  </si>
  <si>
    <t>2/8С20</t>
  </si>
  <si>
    <t>0/2х6С20</t>
  </si>
  <si>
    <t>0/2х7С20</t>
  </si>
  <si>
    <t>Туя западна западна златиста</t>
  </si>
  <si>
    <t>0/2х0 С26</t>
  </si>
  <si>
    <t>0/1х0С25</t>
  </si>
  <si>
    <t>Японика</t>
  </si>
  <si>
    <t>до2м</t>
  </si>
  <si>
    <t>до3м</t>
  </si>
  <si>
    <t>над 3м</t>
  </si>
  <si>
    <t>3/5/2</t>
  </si>
  <si>
    <t>до 2м</t>
  </si>
  <si>
    <t>до 3 м</t>
  </si>
  <si>
    <t>2/18</t>
  </si>
  <si>
    <t>2/21</t>
  </si>
  <si>
    <t>6/7</t>
  </si>
  <si>
    <t>1/2/14</t>
  </si>
  <si>
    <t>до 3м</t>
  </si>
  <si>
    <t>Х/1/8</t>
  </si>
  <si>
    <t>X/3/1</t>
  </si>
  <si>
    <t>x/3/2</t>
  </si>
  <si>
    <t>2/24</t>
  </si>
  <si>
    <t>x/3/1</t>
  </si>
  <si>
    <t>7год-6/1</t>
  </si>
  <si>
    <t>8</t>
  </si>
  <si>
    <t>0,40</t>
  </si>
  <si>
    <t>1/2/3</t>
  </si>
  <si>
    <t>6 год-6/1</t>
  </si>
  <si>
    <t>612</t>
  </si>
  <si>
    <t>320</t>
  </si>
  <si>
    <t>7 год-6/1</t>
  </si>
  <si>
    <t>713</t>
  </si>
  <si>
    <t>389</t>
  </si>
  <si>
    <t>380</t>
  </si>
  <si>
    <t>0,50</t>
  </si>
  <si>
    <t>11 год-8/3</t>
  </si>
  <si>
    <t>395</t>
  </si>
  <si>
    <t>233</t>
  </si>
  <si>
    <t>0,65</t>
  </si>
  <si>
    <t>12 год-11/1</t>
  </si>
  <si>
    <t>119</t>
  </si>
  <si>
    <t>107</t>
  </si>
  <si>
    <t>1,00</t>
  </si>
  <si>
    <t>1/1/8</t>
  </si>
  <si>
    <t>1,5</t>
  </si>
  <si>
    <t>1/2/10</t>
  </si>
  <si>
    <t>2 / 8</t>
  </si>
  <si>
    <t>2 / 10</t>
  </si>
  <si>
    <t>&gt;3,00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</si>
  <si>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</si>
  <si>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</si>
  <si>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</si>
  <si>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</si>
  <si>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</si>
  <si>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</si>
  <si>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</si>
  <si>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</si>
  <si>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</si>
  <si>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</si>
  <si>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</si>
  <si>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</si>
  <si>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</si>
  <si>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</si>
  <si>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</si>
  <si>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</si>
  <si>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</si>
  <si>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</si>
  <si>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</si>
  <si>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</si>
  <si>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</si>
  <si>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</si>
  <si>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</si>
  <si>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</si>
  <si>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</si>
  <si>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</si>
  <si>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</si>
  <si>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</si>
  <si>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</si>
  <si>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</si>
  <si>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</si>
  <si>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</si>
  <si>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</si>
  <si>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</si>
  <si>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</si>
  <si>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</si>
  <si>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</si>
  <si>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</si>
  <si>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</si>
  <si>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</si>
  <si>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</t>
  </si>
  <si>
    <t>32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</si>
  <si>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</si>
  <si>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</si>
  <si>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</si>
  <si>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</si>
  <si>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</si>
  <si>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</si>
  <si>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</si>
  <si>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</si>
  <si>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</si>
  <si>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</si>
  <si>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</si>
  <si>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</si>
  <si>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</si>
  <si>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</si>
  <si>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</si>
  <si>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</si>
  <si>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</si>
  <si>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</si>
  <si>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</si>
  <si>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</si>
  <si>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</si>
  <si>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</si>
  <si>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</si>
  <si>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</si>
  <si>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</si>
  <si>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</si>
  <si>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</si>
  <si>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</si>
  <si>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</si>
  <si>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</si>
  <si>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</si>
  <si>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</si>
  <si>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</si>
  <si>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</si>
  <si>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</si>
  <si>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</si>
  <si>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r>
      <t>от септември</t>
    </r>
    <r>
      <rPr>
        <b/>
        <sz val="12"/>
        <rFont val="Calibri"/>
        <family val="2"/>
      </rPr>
      <t> 2014 год.</t>
    </r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</si>
</sst>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22" fillId="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49" fontId="23" fillId="0" borderId="20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49" fontId="23" fillId="0" borderId="23" xfId="0" applyNumberFormat="1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left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2" fontId="23" fillId="0" borderId="26" xfId="0" applyNumberFormat="1" applyFont="1" applyFill="1" applyBorder="1" applyAlignment="1">
      <alignment horizontal="right" vertical="top" wrapText="1"/>
    </xf>
    <xf numFmtId="0" fontId="23" fillId="0" borderId="27" xfId="0" applyFont="1" applyFill="1" applyBorder="1" applyAlignment="1">
      <alignment horizontal="left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right"/>
    </xf>
    <xf numFmtId="0" fontId="22" fillId="0" borderId="30" xfId="0" applyFont="1" applyFill="1" applyBorder="1" applyAlignment="1">
      <alignment horizontal="right"/>
    </xf>
    <xf numFmtId="1" fontId="22" fillId="0" borderId="0" xfId="0" applyNumberFormat="1" applyFont="1" applyFill="1" applyAlignment="1">
      <alignment/>
    </xf>
    <xf numFmtId="49" fontId="23" fillId="0" borderId="31" xfId="0" applyNumberFormat="1" applyFont="1" applyFill="1" applyBorder="1" applyAlignment="1">
      <alignment horizontal="center" vertical="top" wrapText="1"/>
    </xf>
    <xf numFmtId="2" fontId="23" fillId="0" borderId="32" xfId="0" applyNumberFormat="1" applyFont="1" applyFill="1" applyBorder="1" applyAlignment="1">
      <alignment horizontal="right" vertical="top" wrapText="1"/>
    </xf>
    <xf numFmtId="49" fontId="23" fillId="0" borderId="33" xfId="0" applyNumberFormat="1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center" vertical="top" wrapText="1"/>
    </xf>
    <xf numFmtId="1" fontId="23" fillId="0" borderId="34" xfId="0" applyNumberFormat="1" applyFont="1" applyFill="1" applyBorder="1" applyAlignment="1">
      <alignment horizontal="right" vertical="top" wrapText="1"/>
    </xf>
    <xf numFmtId="2" fontId="23" fillId="0" borderId="35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1" fontId="23" fillId="0" borderId="11" xfId="0" applyNumberFormat="1" applyFont="1" applyFill="1" applyBorder="1" applyAlignment="1">
      <alignment horizontal="right" vertical="top" wrapText="1"/>
    </xf>
    <xf numFmtId="2" fontId="23" fillId="0" borderId="19" xfId="0" applyNumberFormat="1" applyFont="1" applyFill="1" applyBorder="1" applyAlignment="1">
      <alignment horizontal="right" vertical="top" wrapText="1"/>
    </xf>
    <xf numFmtId="2" fontId="22" fillId="0" borderId="36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49" fontId="23" fillId="0" borderId="38" xfId="0" applyNumberFormat="1" applyFont="1" applyFill="1" applyBorder="1" applyAlignment="1">
      <alignment horizontal="center" vertical="top" wrapText="1"/>
    </xf>
    <xf numFmtId="49" fontId="23" fillId="0" borderId="39" xfId="0" applyNumberFormat="1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center" vertical="top" wrapText="1"/>
    </xf>
    <xf numFmtId="1" fontId="23" fillId="0" borderId="40" xfId="0" applyNumberFormat="1" applyFont="1" applyFill="1" applyBorder="1" applyAlignment="1">
      <alignment horizontal="right" vertical="top" wrapText="1"/>
    </xf>
    <xf numFmtId="2" fontId="23" fillId="0" borderId="41" xfId="0" applyNumberFormat="1" applyFont="1" applyFill="1" applyBorder="1" applyAlignment="1">
      <alignment horizontal="right" vertical="top" wrapText="1"/>
    </xf>
    <xf numFmtId="49" fontId="22" fillId="0" borderId="27" xfId="0" applyNumberFormat="1" applyFont="1" applyFill="1" applyBorder="1" applyAlignment="1">
      <alignment horizontal="center" vertical="top" wrapText="1"/>
    </xf>
    <xf numFmtId="1" fontId="23" fillId="0" borderId="27" xfId="0" applyNumberFormat="1" applyFont="1" applyFill="1" applyBorder="1" applyAlignment="1">
      <alignment horizontal="right" vertical="top" wrapText="1"/>
    </xf>
    <xf numFmtId="0" fontId="22" fillId="0" borderId="4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/>
    </xf>
    <xf numFmtId="0" fontId="23" fillId="0" borderId="14" xfId="0" applyFont="1" applyFill="1" applyBorder="1" applyAlignment="1">
      <alignment horizontal="right"/>
    </xf>
    <xf numFmtId="0" fontId="22" fillId="0" borderId="37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44" xfId="0" applyFont="1" applyFill="1" applyBorder="1" applyAlignment="1">
      <alignment horizontal="left" vertical="top" wrapText="1"/>
    </xf>
    <xf numFmtId="0" fontId="23" fillId="0" borderId="44" xfId="0" applyFont="1" applyFill="1" applyBorder="1" applyAlignment="1">
      <alignment horizontal="right" vertical="top" wrapText="1"/>
    </xf>
    <xf numFmtId="0" fontId="22" fillId="0" borderId="45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44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 vertical="top" wrapText="1"/>
    </xf>
    <xf numFmtId="0" fontId="22" fillId="0" borderId="37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23" fillId="0" borderId="47" xfId="0" applyFont="1" applyFill="1" applyBorder="1" applyAlignment="1">
      <alignment wrapText="1"/>
    </xf>
    <xf numFmtId="0" fontId="23" fillId="0" borderId="47" xfId="0" applyFont="1" applyFill="1" applyBorder="1" applyAlignment="1">
      <alignment/>
    </xf>
    <xf numFmtId="0" fontId="23" fillId="0" borderId="14" xfId="0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" fontId="22" fillId="0" borderId="27" xfId="0" applyNumberFormat="1" applyFont="1" applyFill="1" applyBorder="1" applyAlignment="1">
      <alignment horizontal="center" vertical="top" wrapText="1"/>
    </xf>
    <xf numFmtId="191" fontId="22" fillId="0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191" fontId="22" fillId="0" borderId="32" xfId="0" applyNumberFormat="1" applyFont="1" applyFill="1" applyBorder="1" applyAlignment="1">
      <alignment horizontal="right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191" fontId="23" fillId="0" borderId="11" xfId="0" applyNumberFormat="1" applyFont="1" applyFill="1" applyBorder="1" applyAlignment="1">
      <alignment horizontal="right" vertical="top" wrapText="1"/>
    </xf>
    <xf numFmtId="191" fontId="22" fillId="0" borderId="19" xfId="0" applyNumberFormat="1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0" fontId="22" fillId="0" borderId="49" xfId="0" applyFont="1" applyFill="1" applyBorder="1" applyAlignment="1">
      <alignment/>
    </xf>
    <xf numFmtId="0" fontId="23" fillId="0" borderId="27" xfId="0" applyFont="1" applyFill="1" applyBorder="1" applyAlignment="1">
      <alignment horizontal="right" vertical="top" wrapText="1"/>
    </xf>
    <xf numFmtId="49" fontId="23" fillId="0" borderId="50" xfId="0" applyNumberFormat="1" applyFont="1" applyFill="1" applyBorder="1" applyAlignment="1">
      <alignment horizontal="center" vertical="top" wrapText="1"/>
    </xf>
    <xf numFmtId="49" fontId="22" fillId="0" borderId="31" xfId="0" applyNumberFormat="1" applyFont="1" applyFill="1" applyBorder="1" applyAlignment="1">
      <alignment horizontal="center" vertical="top" wrapText="1"/>
    </xf>
    <xf numFmtId="2" fontId="22" fillId="0" borderId="37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2" fontId="22" fillId="0" borderId="32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2" fontId="22" fillId="0" borderId="19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 vertical="top" wrapText="1"/>
    </xf>
    <xf numFmtId="1" fontId="23" fillId="0" borderId="44" xfId="0" applyNumberFormat="1" applyFont="1" applyFill="1" applyBorder="1" applyAlignment="1">
      <alignment horizontal="right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right" vertical="top" wrapText="1"/>
    </xf>
    <xf numFmtId="0" fontId="23" fillId="0" borderId="17" xfId="0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right"/>
    </xf>
    <xf numFmtId="1" fontId="23" fillId="0" borderId="14" xfId="0" applyNumberFormat="1" applyFont="1" applyFill="1" applyBorder="1" applyAlignment="1">
      <alignment horizontal="right"/>
    </xf>
    <xf numFmtId="191" fontId="22" fillId="0" borderId="37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2" fontId="22" fillId="0" borderId="45" xfId="0" applyNumberFormat="1" applyFont="1" applyFill="1" applyBorder="1" applyAlignment="1">
      <alignment horizontal="right" vertical="top" wrapText="1"/>
    </xf>
    <xf numFmtId="0" fontId="22" fillId="0" borderId="40" xfId="0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49" fontId="23" fillId="0" borderId="29" xfId="0" applyNumberFormat="1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right"/>
    </xf>
    <xf numFmtId="2" fontId="22" fillId="0" borderId="30" xfId="0" applyNumberFormat="1" applyFont="1" applyFill="1" applyBorder="1" applyAlignment="1">
      <alignment horizontal="right"/>
    </xf>
    <xf numFmtId="49" fontId="23" fillId="0" borderId="14" xfId="0" applyNumberFormat="1" applyFont="1" applyFill="1" applyBorder="1" applyAlignment="1">
      <alignment horizontal="center" vertical="top" wrapText="1"/>
    </xf>
    <xf numFmtId="2" fontId="22" fillId="0" borderId="37" xfId="0" applyNumberFormat="1" applyFont="1" applyFill="1" applyBorder="1" applyAlignment="1">
      <alignment horizontal="right"/>
    </xf>
    <xf numFmtId="2" fontId="22" fillId="0" borderId="19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right"/>
    </xf>
    <xf numFmtId="2" fontId="22" fillId="0" borderId="32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right" vertical="top" wrapText="1"/>
    </xf>
    <xf numFmtId="2" fontId="22" fillId="0" borderId="30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right"/>
    </xf>
    <xf numFmtId="191" fontId="22" fillId="0" borderId="0" xfId="0" applyNumberFormat="1" applyFont="1" applyFill="1" applyAlignment="1">
      <alignment/>
    </xf>
    <xf numFmtId="49" fontId="23" fillId="0" borderId="1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left" vertical="top" wrapText="1"/>
    </xf>
    <xf numFmtId="2" fontId="22" fillId="0" borderId="53" xfId="0" applyNumberFormat="1" applyFont="1" applyFill="1" applyBorder="1" applyAlignment="1">
      <alignment horizontal="righ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left" vertical="top" wrapText="1"/>
    </xf>
    <xf numFmtId="1" fontId="22" fillId="0" borderId="29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right" vertical="top" wrapText="1"/>
    </xf>
    <xf numFmtId="0" fontId="22" fillId="0" borderId="54" xfId="0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right" vertical="top" wrapText="1"/>
    </xf>
    <xf numFmtId="2" fontId="23" fillId="0" borderId="53" xfId="0" applyNumberFormat="1" applyFont="1" applyFill="1" applyBorder="1" applyAlignment="1">
      <alignment horizontal="right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0" fontId="22" fillId="0" borderId="55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right" vertical="center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49" fontId="23" fillId="0" borderId="56" xfId="0" applyNumberFormat="1" applyFont="1" applyFill="1" applyBorder="1" applyAlignment="1">
      <alignment horizontal="center" vertical="top" wrapText="1"/>
    </xf>
    <xf numFmtId="49" fontId="23" fillId="0" borderId="57" xfId="0" applyNumberFormat="1" applyFont="1" applyFill="1" applyBorder="1" applyAlignment="1">
      <alignment horizontal="center" vertical="top" wrapText="1"/>
    </xf>
    <xf numFmtId="0" fontId="22" fillId="0" borderId="51" xfId="0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right"/>
    </xf>
    <xf numFmtId="0" fontId="22" fillId="0" borderId="45" xfId="0" applyFont="1" applyFill="1" applyBorder="1" applyAlignment="1">
      <alignment horizontal="right"/>
    </xf>
    <xf numFmtId="0" fontId="23" fillId="0" borderId="48" xfId="0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top" wrapText="1"/>
    </xf>
    <xf numFmtId="0" fontId="23" fillId="0" borderId="40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right"/>
    </xf>
    <xf numFmtId="0" fontId="23" fillId="0" borderId="52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right"/>
    </xf>
    <xf numFmtId="0" fontId="23" fillId="0" borderId="40" xfId="0" applyFont="1" applyFill="1" applyBorder="1" applyAlignment="1">
      <alignment horizontal="right" vertical="top" wrapText="1"/>
    </xf>
    <xf numFmtId="0" fontId="23" fillId="0" borderId="40" xfId="0" applyFont="1" applyFill="1" applyBorder="1" applyAlignment="1">
      <alignment horizontal="right"/>
    </xf>
    <xf numFmtId="2" fontId="22" fillId="0" borderId="58" xfId="0" applyNumberFormat="1" applyFont="1" applyFill="1" applyBorder="1" applyAlignment="1">
      <alignment horizontal="right"/>
    </xf>
    <xf numFmtId="0" fontId="22" fillId="0" borderId="32" xfId="0" applyFont="1" applyFill="1" applyBorder="1" applyAlignment="1">
      <alignment horizontal="right"/>
    </xf>
    <xf numFmtId="0" fontId="22" fillId="0" borderId="53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 vertical="top" wrapText="1"/>
    </xf>
    <xf numFmtId="0" fontId="22" fillId="0" borderId="30" xfId="0" applyFont="1" applyFill="1" applyBorder="1" applyAlignment="1">
      <alignment horizontal="right" vertical="top" wrapText="1"/>
    </xf>
    <xf numFmtId="0" fontId="22" fillId="0" borderId="35" xfId="0" applyFont="1" applyFill="1" applyBorder="1" applyAlignment="1">
      <alignment horizontal="right"/>
    </xf>
    <xf numFmtId="0" fontId="23" fillId="0" borderId="59" xfId="0" applyFont="1" applyFill="1" applyBorder="1" applyAlignment="1">
      <alignment horizontal="left" vertical="top" wrapText="1"/>
    </xf>
    <xf numFmtId="49" fontId="23" fillId="0" borderId="60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horizontal="center" vertical="top" wrapText="1"/>
    </xf>
    <xf numFmtId="0" fontId="22" fillId="0" borderId="52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3" fillId="0" borderId="40" xfId="0" applyFont="1" applyFill="1" applyBorder="1" applyAlignment="1">
      <alignment horizontal="center" vertical="center" wrapText="1"/>
    </xf>
    <xf numFmtId="49" fontId="23" fillId="0" borderId="60" xfId="0" applyNumberFormat="1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right" vertical="top" wrapText="1"/>
    </xf>
    <xf numFmtId="0" fontId="22" fillId="0" borderId="53" xfId="0" applyFont="1" applyFill="1" applyBorder="1" applyAlignment="1">
      <alignment horizontal="right" vertical="top" wrapText="1"/>
    </xf>
    <xf numFmtId="2" fontId="23" fillId="0" borderId="19" xfId="0" applyNumberFormat="1" applyFont="1" applyFill="1" applyBorder="1" applyAlignment="1">
      <alignment horizontal="right"/>
    </xf>
    <xf numFmtId="1" fontId="23" fillId="0" borderId="52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right"/>
    </xf>
    <xf numFmtId="0" fontId="22" fillId="0" borderId="62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2" fillId="0" borderId="34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horizontal="right"/>
    </xf>
    <xf numFmtId="0" fontId="24" fillId="0" borderId="52" xfId="0" applyFont="1" applyFill="1" applyBorder="1" applyAlignment="1">
      <alignment horizontal="left" vertical="top" wrapText="1"/>
    </xf>
    <xf numFmtId="1" fontId="23" fillId="0" borderId="52" xfId="0" applyNumberFormat="1" applyFont="1" applyFill="1" applyBorder="1" applyAlignment="1">
      <alignment horizontal="right" vertical="top" wrapText="1"/>
    </xf>
    <xf numFmtId="0" fontId="22" fillId="0" borderId="17" xfId="0" applyFont="1" applyFill="1" applyBorder="1" applyAlignment="1">
      <alignment horizontal="left" wrapText="1"/>
    </xf>
    <xf numFmtId="49" fontId="22" fillId="0" borderId="52" xfId="0" applyNumberFormat="1" applyFont="1" applyFill="1" applyBorder="1" applyAlignment="1">
      <alignment horizontal="center" vertical="top" wrapText="1"/>
    </xf>
    <xf numFmtId="2" fontId="23" fillId="0" borderId="30" xfId="0" applyNumberFormat="1" applyFont="1" applyFill="1" applyBorder="1" applyAlignment="1">
      <alignment horizontal="right" vertical="top" wrapText="1"/>
    </xf>
    <xf numFmtId="0" fontId="22" fillId="0" borderId="32" xfId="0" applyFont="1" applyFill="1" applyBorder="1" applyAlignment="1">
      <alignment horizontal="right" vertical="top" wrapText="1"/>
    </xf>
    <xf numFmtId="191" fontId="22" fillId="0" borderId="45" xfId="0" applyNumberFormat="1" applyFont="1" applyFill="1" applyBorder="1" applyAlignment="1">
      <alignment horizontal="right"/>
    </xf>
    <xf numFmtId="49" fontId="23" fillId="0" borderId="52" xfId="0" applyNumberFormat="1" applyFont="1" applyFill="1" applyBorder="1" applyAlignment="1">
      <alignment horizontal="center" vertical="top" wrapText="1"/>
    </xf>
    <xf numFmtId="0" fontId="22" fillId="0" borderId="63" xfId="0" applyFont="1" applyFill="1" applyBorder="1" applyAlignment="1">
      <alignment horizontal="right" vertical="top" wrapText="1"/>
    </xf>
    <xf numFmtId="191" fontId="22" fillId="0" borderId="19" xfId="0" applyNumberFormat="1" applyFont="1" applyFill="1" applyBorder="1" applyAlignment="1">
      <alignment horizontal="right"/>
    </xf>
    <xf numFmtId="2" fontId="22" fillId="0" borderId="41" xfId="0" applyNumberFormat="1" applyFont="1" applyFill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2" fontId="22" fillId="0" borderId="26" xfId="0" applyNumberFormat="1" applyFont="1" applyFill="1" applyBorder="1" applyAlignment="1">
      <alignment horizontal="right"/>
    </xf>
    <xf numFmtId="49" fontId="23" fillId="0" borderId="40" xfId="0" applyNumberFormat="1" applyFont="1" applyFill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/>
    </xf>
    <xf numFmtId="2" fontId="23" fillId="0" borderId="26" xfId="0" applyNumberFormat="1" applyFont="1" applyFill="1" applyBorder="1" applyAlignment="1">
      <alignment horizontal="right"/>
    </xf>
    <xf numFmtId="0" fontId="23" fillId="0" borderId="53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right" vertical="top" wrapText="1"/>
    </xf>
    <xf numFmtId="0" fontId="22" fillId="0" borderId="35" xfId="0" applyFont="1" applyFill="1" applyBorder="1" applyAlignment="1">
      <alignment horizontal="right" vertical="top" wrapText="1"/>
    </xf>
    <xf numFmtId="1" fontId="23" fillId="0" borderId="29" xfId="0" applyNumberFormat="1" applyFont="1" applyFill="1" applyBorder="1" applyAlignment="1">
      <alignment horizontal="right" vertical="top" wrapText="1"/>
    </xf>
    <xf numFmtId="49" fontId="23" fillId="0" borderId="59" xfId="0" applyNumberFormat="1" applyFont="1" applyFill="1" applyBorder="1" applyAlignment="1">
      <alignment horizontal="center" vertical="top" wrapText="1"/>
    </xf>
    <xf numFmtId="1" fontId="23" fillId="0" borderId="59" xfId="0" applyNumberFormat="1" applyFont="1" applyFill="1" applyBorder="1" applyAlignment="1">
      <alignment horizontal="right" vertical="top" wrapText="1"/>
    </xf>
    <xf numFmtId="2" fontId="23" fillId="0" borderId="61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64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 vertical="top" wrapText="1"/>
    </xf>
    <xf numFmtId="191" fontId="23" fillId="0" borderId="19" xfId="0" applyNumberFormat="1" applyFont="1" applyFill="1" applyBorder="1" applyAlignment="1">
      <alignment horizontal="right" vertical="top" wrapText="1"/>
    </xf>
    <xf numFmtId="0" fontId="23" fillId="0" borderId="19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/>
    </xf>
    <xf numFmtId="2" fontId="23" fillId="0" borderId="37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right" vertical="center"/>
    </xf>
    <xf numFmtId="0" fontId="22" fillId="0" borderId="37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0" xfId="0" applyFont="1" applyAlignment="1">
      <alignment/>
    </xf>
    <xf numFmtId="0" fontId="29" fillId="0" borderId="16" xfId="0" applyFont="1" applyBorder="1" applyAlignment="1">
      <alignment/>
    </xf>
    <xf numFmtId="1" fontId="29" fillId="0" borderId="16" xfId="0" applyNumberFormat="1" applyFont="1" applyFill="1" applyBorder="1" applyAlignment="1">
      <alignment/>
    </xf>
    <xf numFmtId="1" fontId="29" fillId="0" borderId="58" xfId="0" applyNumberFormat="1" applyFont="1" applyFill="1" applyBorder="1" applyAlignment="1">
      <alignment/>
    </xf>
    <xf numFmtId="1" fontId="29" fillId="0" borderId="0" xfId="0" applyNumberFormat="1" applyFont="1" applyAlignment="1">
      <alignment/>
    </xf>
    <xf numFmtId="0" fontId="29" fillId="0" borderId="16" xfId="0" applyFont="1" applyFill="1" applyBorder="1" applyAlignment="1">
      <alignment/>
    </xf>
    <xf numFmtId="0" fontId="29" fillId="0" borderId="58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58" xfId="0" applyFont="1" applyBorder="1" applyAlignment="1">
      <alignment/>
    </xf>
    <xf numFmtId="1" fontId="29" fillId="0" borderId="16" xfId="0" applyNumberFormat="1" applyFont="1" applyBorder="1" applyAlignment="1">
      <alignment/>
    </xf>
    <xf numFmtId="0" fontId="29" fillId="0" borderId="22" xfId="0" applyFont="1" applyBorder="1" applyAlignment="1">
      <alignment/>
    </xf>
    <xf numFmtId="1" fontId="29" fillId="0" borderId="22" xfId="0" applyNumberFormat="1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26" xfId="0" applyFont="1" applyBorder="1" applyAlignment="1">
      <alignment/>
    </xf>
    <xf numFmtId="0" fontId="29" fillId="0" borderId="66" xfId="0" applyFont="1" applyBorder="1" applyAlignment="1">
      <alignment/>
    </xf>
    <xf numFmtId="0" fontId="29" fillId="0" borderId="67" xfId="0" applyFont="1" applyBorder="1" applyAlignment="1">
      <alignment/>
    </xf>
    <xf numFmtId="0" fontId="29" fillId="0" borderId="68" xfId="0" applyFont="1" applyBorder="1" applyAlignment="1">
      <alignment/>
    </xf>
    <xf numFmtId="0" fontId="29" fillId="0" borderId="69" xfId="0" applyFont="1" applyBorder="1" applyAlignment="1">
      <alignment/>
    </xf>
    <xf numFmtId="0" fontId="29" fillId="0" borderId="24" xfId="0" applyFont="1" applyBorder="1" applyAlignment="1">
      <alignment/>
    </xf>
    <xf numFmtId="1" fontId="29" fillId="0" borderId="24" xfId="0" applyNumberFormat="1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70" xfId="0" applyFont="1" applyBorder="1" applyAlignment="1">
      <alignment/>
    </xf>
    <xf numFmtId="0" fontId="29" fillId="0" borderId="71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72" xfId="0" applyFont="1" applyBorder="1" applyAlignment="1">
      <alignment/>
    </xf>
    <xf numFmtId="1" fontId="4" fillId="0" borderId="58" xfId="0" applyNumberFormat="1" applyFont="1" applyFill="1" applyBorder="1" applyAlignment="1">
      <alignment/>
    </xf>
    <xf numFmtId="1" fontId="29" fillId="0" borderId="58" xfId="0" applyNumberFormat="1" applyFont="1" applyBorder="1" applyAlignment="1">
      <alignment/>
    </xf>
    <xf numFmtId="1" fontId="29" fillId="0" borderId="36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0" xfId="0" applyFont="1" applyAlignment="1">
      <alignment horizontal="center"/>
    </xf>
    <xf numFmtId="16" fontId="22" fillId="0" borderId="16" xfId="0" applyNumberFormat="1" applyFont="1" applyFill="1" applyBorder="1" applyAlignment="1">
      <alignment horizontal="center" vertical="top" wrapText="1"/>
    </xf>
    <xf numFmtId="0" fontId="22" fillId="0" borderId="58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right"/>
    </xf>
    <xf numFmtId="0" fontId="22" fillId="0" borderId="74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right"/>
    </xf>
    <xf numFmtId="0" fontId="22" fillId="0" borderId="36" xfId="0" applyFont="1" applyFill="1" applyBorder="1" applyAlignment="1">
      <alignment horizontal="right"/>
    </xf>
    <xf numFmtId="0" fontId="22" fillId="0" borderId="14" xfId="0" applyFont="1" applyFill="1" applyBorder="1" applyAlignment="1" quotePrefix="1">
      <alignment horizontal="center" vertical="top" wrapText="1"/>
    </xf>
    <xf numFmtId="16" fontId="22" fillId="0" borderId="14" xfId="0" applyNumberFormat="1" applyFont="1" applyFill="1" applyBorder="1" applyAlignment="1" quotePrefix="1">
      <alignment horizontal="center" vertical="top" wrapText="1"/>
    </xf>
    <xf numFmtId="2" fontId="23" fillId="0" borderId="52" xfId="0" applyNumberFormat="1" applyFont="1" applyFill="1" applyBorder="1" applyAlignment="1">
      <alignment horizontal="right"/>
    </xf>
    <xf numFmtId="0" fontId="22" fillId="0" borderId="55" xfId="0" applyFont="1" applyFill="1" applyBorder="1" applyAlignment="1">
      <alignment horizontal="center" vertical="top" wrapText="1"/>
    </xf>
    <xf numFmtId="0" fontId="22" fillId="0" borderId="55" xfId="0" applyFont="1" applyFill="1" applyBorder="1" applyAlignment="1">
      <alignment horizontal="right"/>
    </xf>
    <xf numFmtId="0" fontId="22" fillId="0" borderId="72" xfId="0" applyFont="1" applyFill="1" applyBorder="1" applyAlignment="1">
      <alignment horizontal="right"/>
    </xf>
    <xf numFmtId="49" fontId="23" fillId="0" borderId="75" xfId="0" applyNumberFormat="1" applyFont="1" applyFill="1" applyBorder="1" applyAlignment="1">
      <alignment horizontal="center" vertical="top" wrapText="1"/>
    </xf>
    <xf numFmtId="0" fontId="23" fillId="0" borderId="76" xfId="0" applyFont="1" applyFill="1" applyBorder="1" applyAlignment="1">
      <alignment horizontal="left" vertical="top" wrapText="1"/>
    </xf>
    <xf numFmtId="0" fontId="22" fillId="0" borderId="76" xfId="0" applyFont="1" applyFill="1" applyBorder="1" applyAlignment="1">
      <alignment horizontal="center" vertical="top" wrapText="1"/>
    </xf>
    <xf numFmtId="0" fontId="23" fillId="0" borderId="76" xfId="0" applyFont="1" applyFill="1" applyBorder="1" applyAlignment="1">
      <alignment horizontal="right"/>
    </xf>
    <xf numFmtId="0" fontId="22" fillId="0" borderId="65" xfId="0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1" fontId="22" fillId="0" borderId="17" xfId="0" applyNumberFormat="1" applyFont="1" applyFill="1" applyBorder="1" applyAlignment="1">
      <alignment horizontal="right" vertical="top" wrapText="1"/>
    </xf>
    <xf numFmtId="2" fontId="22" fillId="0" borderId="74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58" xfId="0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 horizontal="right" vertical="top" wrapText="1"/>
    </xf>
    <xf numFmtId="0" fontId="22" fillId="0" borderId="36" xfId="0" applyFont="1" applyFill="1" applyBorder="1" applyAlignment="1">
      <alignment horizontal="right" vertical="top" wrapText="1"/>
    </xf>
    <xf numFmtId="0" fontId="22" fillId="0" borderId="17" xfId="0" applyFont="1" applyFill="1" applyBorder="1" applyAlignment="1">
      <alignment horizontal="right" vertical="top" wrapText="1"/>
    </xf>
    <xf numFmtId="0" fontId="22" fillId="0" borderId="74" xfId="0" applyFont="1" applyFill="1" applyBorder="1" applyAlignment="1">
      <alignment horizontal="right" vertical="top" wrapText="1"/>
    </xf>
    <xf numFmtId="2" fontId="22" fillId="0" borderId="58" xfId="0" applyNumberFormat="1" applyFont="1" applyFill="1" applyBorder="1" applyAlignment="1">
      <alignment horizontal="right" vertical="top" wrapText="1"/>
    </xf>
    <xf numFmtId="191" fontId="22" fillId="0" borderId="74" xfId="0" applyNumberFormat="1" applyFont="1" applyFill="1" applyBorder="1" applyAlignment="1">
      <alignment horizontal="right"/>
    </xf>
    <xf numFmtId="191" fontId="22" fillId="0" borderId="58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right" vertical="top" wrapText="1"/>
    </xf>
    <xf numFmtId="0" fontId="22" fillId="0" borderId="77" xfId="0" applyFont="1" applyFill="1" applyBorder="1" applyAlignment="1">
      <alignment horizontal="right" vertical="top" wrapText="1"/>
    </xf>
    <xf numFmtId="0" fontId="22" fillId="0" borderId="78" xfId="0" applyFont="1" applyFill="1" applyBorder="1" applyAlignment="1">
      <alignment horizontal="right" vertical="top" wrapText="1"/>
    </xf>
    <xf numFmtId="0" fontId="22" fillId="0" borderId="79" xfId="0" applyFont="1" applyFill="1" applyBorder="1" applyAlignment="1">
      <alignment horizontal="right" vertical="top" wrapText="1"/>
    </xf>
    <xf numFmtId="0" fontId="22" fillId="0" borderId="80" xfId="0" applyFont="1" applyFill="1" applyBorder="1" applyAlignment="1">
      <alignment horizontal="right" vertical="top" wrapText="1"/>
    </xf>
    <xf numFmtId="191" fontId="22" fillId="0" borderId="36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 vertical="top" wrapText="1"/>
    </xf>
    <xf numFmtId="14" fontId="22" fillId="0" borderId="16" xfId="0" applyNumberFormat="1" applyFont="1" applyFill="1" applyBorder="1" applyAlignment="1">
      <alignment horizontal="center" vertical="top" wrapText="1"/>
    </xf>
    <xf numFmtId="1" fontId="22" fillId="0" borderId="22" xfId="0" applyNumberFormat="1" applyFont="1" applyFill="1" applyBorder="1" applyAlignment="1">
      <alignment horizontal="center" vertical="top" wrapText="1"/>
    </xf>
    <xf numFmtId="191" fontId="22" fillId="0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191" fontId="22" fillId="0" borderId="36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191" fontId="22" fillId="0" borderId="17" xfId="0" applyNumberFormat="1" applyFont="1" applyFill="1" applyBorder="1" applyAlignment="1">
      <alignment horizontal="right" vertical="top" wrapText="1"/>
    </xf>
    <xf numFmtId="191" fontId="22" fillId="0" borderId="74" xfId="0" applyNumberFormat="1" applyFont="1" applyFill="1" applyBorder="1" applyAlignment="1">
      <alignment horizontal="right" vertical="top" wrapText="1"/>
    </xf>
    <xf numFmtId="1" fontId="22" fillId="0" borderId="16" xfId="0" applyNumberFormat="1" applyFont="1" applyFill="1" applyBorder="1" applyAlignment="1">
      <alignment horizontal="right" vertical="top" wrapText="1"/>
    </xf>
    <xf numFmtId="0" fontId="22" fillId="0" borderId="81" xfId="0" applyFont="1" applyFill="1" applyBorder="1" applyAlignment="1">
      <alignment horizontal="right" vertical="top" wrapText="1"/>
    </xf>
    <xf numFmtId="0" fontId="22" fillId="0" borderId="82" xfId="0" applyFont="1" applyFill="1" applyBorder="1" applyAlignment="1">
      <alignment horizontal="right" vertical="top" wrapText="1"/>
    </xf>
    <xf numFmtId="2" fontId="22" fillId="0" borderId="82" xfId="0" applyNumberFormat="1" applyFont="1" applyFill="1" applyBorder="1" applyAlignment="1">
      <alignment horizontal="right" vertical="top" wrapText="1"/>
    </xf>
    <xf numFmtId="49" fontId="22" fillId="0" borderId="83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/>
    </xf>
    <xf numFmtId="0" fontId="22" fillId="0" borderId="58" xfId="0" applyFont="1" applyFill="1" applyBorder="1" applyAlignment="1">
      <alignment/>
    </xf>
    <xf numFmtId="191" fontId="22" fillId="0" borderId="58" xfId="0" applyNumberFormat="1" applyFont="1" applyFill="1" applyBorder="1" applyAlignment="1">
      <alignment horizontal="right"/>
    </xf>
    <xf numFmtId="2" fontId="49" fillId="0" borderId="58" xfId="0" applyNumberFormat="1" applyFont="1" applyFill="1" applyBorder="1" applyAlignment="1">
      <alignment horizontal="right" vertical="top" wrapText="1"/>
    </xf>
    <xf numFmtId="0" fontId="22" fillId="0" borderId="36" xfId="0" applyFont="1" applyFill="1" applyBorder="1" applyAlignment="1">
      <alignment/>
    </xf>
    <xf numFmtId="0" fontId="22" fillId="0" borderId="58" xfId="0" applyFont="1" applyFill="1" applyBorder="1" applyAlignment="1" quotePrefix="1">
      <alignment horizontal="right" vertical="top" wrapText="1"/>
    </xf>
    <xf numFmtId="0" fontId="22" fillId="0" borderId="74" xfId="0" applyFont="1" applyFill="1" applyBorder="1" applyAlignment="1" quotePrefix="1">
      <alignment horizontal="right" vertical="top" wrapText="1"/>
    </xf>
    <xf numFmtId="16" fontId="22" fillId="0" borderId="17" xfId="0" applyNumberFormat="1" applyFont="1" applyFill="1" applyBorder="1" applyAlignment="1" quotePrefix="1">
      <alignment horizontal="center"/>
    </xf>
    <xf numFmtId="0" fontId="22" fillId="0" borderId="74" xfId="0" applyFont="1" applyFill="1" applyBorder="1" applyAlignment="1">
      <alignment/>
    </xf>
    <xf numFmtId="49" fontId="23" fillId="0" borderId="5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191" fontId="22" fillId="0" borderId="16" xfId="0" applyNumberFormat="1" applyFont="1" applyFill="1" applyBorder="1" applyAlignment="1">
      <alignment horizontal="right" vertical="top" wrapText="1"/>
    </xf>
    <xf numFmtId="49" fontId="22" fillId="0" borderId="84" xfId="0" applyNumberFormat="1" applyFont="1" applyFill="1" applyBorder="1" applyAlignment="1">
      <alignment horizontal="center" vertical="top" wrapText="1"/>
    </xf>
    <xf numFmtId="49" fontId="22" fillId="0" borderId="85" xfId="0" applyNumberFormat="1" applyFont="1" applyFill="1" applyBorder="1" applyAlignment="1">
      <alignment horizontal="center" vertical="top" wrapText="1"/>
    </xf>
    <xf numFmtId="0" fontId="22" fillId="0" borderId="84" xfId="0" applyFont="1" applyFill="1" applyBorder="1" applyAlignment="1">
      <alignment horizontal="center" vertical="top" wrapText="1"/>
    </xf>
    <xf numFmtId="0" fontId="22" fillId="0" borderId="85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 vertical="top" wrapText="1"/>
    </xf>
    <xf numFmtId="2" fontId="22" fillId="0" borderId="36" xfId="0" applyNumberFormat="1" applyFont="1" applyFill="1" applyBorder="1" applyAlignment="1" quotePrefix="1">
      <alignment horizontal="right" vertical="top" wrapText="1"/>
    </xf>
    <xf numFmtId="0" fontId="22" fillId="0" borderId="74" xfId="0" applyNumberFormat="1" applyFont="1" applyFill="1" applyBorder="1" applyAlignment="1">
      <alignment horizontal="right" vertical="top" wrapText="1"/>
    </xf>
    <xf numFmtId="49" fontId="22" fillId="0" borderId="14" xfId="0" applyNumberFormat="1" applyFont="1" applyFill="1" applyBorder="1" applyAlignment="1">
      <alignment horizontal="right" vertical="top" wrapText="1"/>
    </xf>
    <xf numFmtId="1" fontId="22" fillId="0" borderId="14" xfId="0" applyNumberFormat="1" applyFont="1" applyFill="1" applyBorder="1" applyAlignment="1">
      <alignment horizontal="right" vertical="top" wrapText="1"/>
    </xf>
    <xf numFmtId="49" fontId="22" fillId="0" borderId="16" xfId="0" applyNumberFormat="1" applyFont="1" applyFill="1" applyBorder="1" applyAlignment="1">
      <alignment horizontal="right" vertical="top" wrapText="1"/>
    </xf>
    <xf numFmtId="1" fontId="22" fillId="0" borderId="58" xfId="0" applyNumberFormat="1" applyFont="1" applyFill="1" applyBorder="1" applyAlignment="1">
      <alignment horizontal="right" vertical="top" wrapText="1"/>
    </xf>
    <xf numFmtId="49" fontId="22" fillId="0" borderId="17" xfId="0" applyNumberFormat="1" applyFont="1" applyFill="1" applyBorder="1" applyAlignment="1">
      <alignment horizontal="right" vertical="top" wrapText="1"/>
    </xf>
    <xf numFmtId="12" fontId="22" fillId="0" borderId="22" xfId="0" applyNumberFormat="1" applyFont="1" applyFill="1" applyBorder="1" applyAlignment="1">
      <alignment horizontal="right" vertical="top" wrapText="1"/>
    </xf>
    <xf numFmtId="12" fontId="22" fillId="0" borderId="36" xfId="0" applyNumberFormat="1" applyFont="1" applyFill="1" applyBorder="1" applyAlignment="1">
      <alignment horizontal="right" vertical="top" wrapText="1"/>
    </xf>
    <xf numFmtId="1" fontId="22" fillId="0" borderId="74" xfId="0" applyNumberFormat="1" applyFont="1" applyFill="1" applyBorder="1" applyAlignment="1">
      <alignment horizontal="right" vertical="top" wrapText="1"/>
    </xf>
    <xf numFmtId="1" fontId="22" fillId="0" borderId="14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 horizontal="center"/>
    </xf>
    <xf numFmtId="2" fontId="22" fillId="0" borderId="74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center"/>
    </xf>
    <xf numFmtId="1" fontId="22" fillId="0" borderId="55" xfId="0" applyNumberFormat="1" applyFont="1" applyFill="1" applyBorder="1" applyAlignment="1">
      <alignment horizontal="right" vertical="top" wrapText="1"/>
    </xf>
    <xf numFmtId="0" fontId="22" fillId="0" borderId="55" xfId="0" applyFont="1" applyFill="1" applyBorder="1" applyAlignment="1">
      <alignment horizontal="right" vertical="top" wrapText="1"/>
    </xf>
    <xf numFmtId="0" fontId="22" fillId="0" borderId="72" xfId="0" applyFont="1" applyFill="1" applyBorder="1" applyAlignment="1">
      <alignment horizontal="right" vertical="top" wrapText="1"/>
    </xf>
    <xf numFmtId="2" fontId="22" fillId="0" borderId="36" xfId="0" applyNumberFormat="1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49" fontId="22" fillId="0" borderId="55" xfId="0" applyNumberFormat="1" applyFont="1" applyFill="1" applyBorder="1" applyAlignment="1">
      <alignment horizontal="center" vertical="top" wrapText="1"/>
    </xf>
    <xf numFmtId="2" fontId="22" fillId="0" borderId="72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center"/>
    </xf>
    <xf numFmtId="49" fontId="22" fillId="0" borderId="76" xfId="0" applyNumberFormat="1" applyFont="1" applyFill="1" applyBorder="1" applyAlignment="1">
      <alignment horizontal="center" vertical="top" wrapText="1"/>
    </xf>
    <xf numFmtId="0" fontId="22" fillId="0" borderId="76" xfId="0" applyFont="1" applyFill="1" applyBorder="1" applyAlignment="1">
      <alignment horizontal="right"/>
    </xf>
    <xf numFmtId="2" fontId="22" fillId="0" borderId="65" xfId="0" applyNumberFormat="1" applyFont="1" applyFill="1" applyBorder="1" applyAlignment="1">
      <alignment horizontal="right"/>
    </xf>
    <xf numFmtId="16" fontId="22" fillId="0" borderId="16" xfId="0" applyNumberFormat="1" applyFont="1" applyFill="1" applyBorder="1" applyAlignment="1" quotePrefix="1">
      <alignment horizontal="center" vertical="top" wrapText="1"/>
    </xf>
    <xf numFmtId="0" fontId="23" fillId="0" borderId="17" xfId="0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top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8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3" fillId="0" borderId="69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.57421875" style="336" customWidth="1"/>
    <col min="2" max="2" width="9.140625" style="286" customWidth="1"/>
    <col min="3" max="3" width="33.28125" style="286" customWidth="1"/>
    <col min="4" max="4" width="11.28125" style="286" customWidth="1"/>
    <col min="5" max="5" width="10.421875" style="286" customWidth="1"/>
    <col min="6" max="6" width="11.421875" style="286" customWidth="1"/>
    <col min="7" max="7" width="10.28125" style="286" customWidth="1"/>
    <col min="8" max="16384" width="9.140625" style="286" customWidth="1"/>
  </cols>
  <sheetData>
    <row r="2" spans="1:7" ht="15.75">
      <c r="A2" s="439" t="s">
        <v>347</v>
      </c>
      <c r="B2" s="439"/>
      <c r="C2" s="439"/>
      <c r="D2" s="439"/>
      <c r="E2" s="439"/>
      <c r="F2" s="439"/>
      <c r="G2" s="439"/>
    </row>
    <row r="3" spans="1:7" ht="15.75">
      <c r="A3" s="440" t="s">
        <v>183</v>
      </c>
      <c r="B3" s="440"/>
      <c r="C3" s="440"/>
      <c r="D3" s="440"/>
      <c r="E3" s="440"/>
      <c r="F3" s="440"/>
      <c r="G3" s="440"/>
    </row>
    <row r="4" spans="1:7" ht="16.5" thickBot="1">
      <c r="A4" s="287"/>
      <c r="B4" s="287"/>
      <c r="C4" s="287"/>
      <c r="D4" s="287"/>
      <c r="E4" s="287"/>
      <c r="F4" s="287"/>
      <c r="G4" s="287"/>
    </row>
    <row r="5" spans="1:7" ht="16.5" thickBot="1">
      <c r="A5" s="441" t="s">
        <v>14</v>
      </c>
      <c r="B5" s="442" t="s">
        <v>281</v>
      </c>
      <c r="C5" s="443"/>
      <c r="D5" s="448" t="s">
        <v>21</v>
      </c>
      <c r="E5" s="449" t="s">
        <v>19</v>
      </c>
      <c r="F5" s="450"/>
      <c r="G5" s="451"/>
    </row>
    <row r="6" spans="1:7" ht="32.25" thickBot="1">
      <c r="A6" s="441"/>
      <c r="B6" s="444"/>
      <c r="C6" s="445"/>
      <c r="D6" s="448"/>
      <c r="E6" s="448" t="s">
        <v>12</v>
      </c>
      <c r="F6" s="452" t="s">
        <v>16</v>
      </c>
      <c r="G6" s="288" t="s">
        <v>5</v>
      </c>
    </row>
    <row r="7" spans="1:7" ht="51.75" customHeight="1" thickBot="1">
      <c r="A7" s="441"/>
      <c r="B7" s="446"/>
      <c r="C7" s="447"/>
      <c r="D7" s="448"/>
      <c r="E7" s="448"/>
      <c r="F7" s="452"/>
      <c r="G7" s="289" t="s">
        <v>13</v>
      </c>
    </row>
    <row r="8" spans="1:7" s="293" customFormat="1" ht="15.75">
      <c r="A8" s="328" t="s">
        <v>282</v>
      </c>
      <c r="B8" s="290" t="s">
        <v>271</v>
      </c>
      <c r="C8" s="290"/>
      <c r="D8" s="291">
        <f>SUM(D9:D11)</f>
        <v>477229</v>
      </c>
      <c r="E8" s="291">
        <f>SUM(E9:E11)</f>
        <v>298837</v>
      </c>
      <c r="F8" s="291">
        <f>SUM(F9:F11)</f>
        <v>123618</v>
      </c>
      <c r="G8" s="292">
        <f>SUM(G9:G11)</f>
        <v>71460</v>
      </c>
    </row>
    <row r="9" spans="1:8" ht="15.75">
      <c r="A9" s="329"/>
      <c r="B9" s="294" t="s">
        <v>272</v>
      </c>
      <c r="C9" s="294"/>
      <c r="D9" s="295">
        <f>Pr_16!D57</f>
        <v>469984</v>
      </c>
      <c r="E9" s="295">
        <f>Pr_16!E57</f>
        <v>293205</v>
      </c>
      <c r="F9" s="295">
        <f>Pr_16!F57</f>
        <v>117989</v>
      </c>
      <c r="G9" s="296">
        <f>Pr_16!G57</f>
        <v>71460</v>
      </c>
      <c r="H9" s="297"/>
    </row>
    <row r="10" spans="1:7" ht="15.75">
      <c r="A10" s="329"/>
      <c r="B10" s="294" t="s">
        <v>273</v>
      </c>
      <c r="C10" s="294"/>
      <c r="D10" s="298">
        <f>Pr_16!D72</f>
        <v>1745</v>
      </c>
      <c r="E10" s="298">
        <f>Pr_16!E72</f>
        <v>1425</v>
      </c>
      <c r="F10" s="298">
        <f>Pr_16!F72</f>
        <v>1422</v>
      </c>
      <c r="G10" s="299">
        <f>Pr_16!G72</f>
        <v>0</v>
      </c>
    </row>
    <row r="11" spans="1:7" ht="15.75">
      <c r="A11" s="329"/>
      <c r="B11" s="294" t="s">
        <v>274</v>
      </c>
      <c r="C11" s="294"/>
      <c r="D11" s="298">
        <f>Pr_16!D77</f>
        <v>5500</v>
      </c>
      <c r="E11" s="298">
        <f>Pr_16!E77</f>
        <v>4207</v>
      </c>
      <c r="F11" s="298">
        <f>Pr_16!F77</f>
        <v>4207</v>
      </c>
      <c r="G11" s="299">
        <f>Pr_16!G77</f>
        <v>0</v>
      </c>
    </row>
    <row r="12" spans="1:7" s="293" customFormat="1" ht="15.75">
      <c r="A12" s="330" t="s">
        <v>283</v>
      </c>
      <c r="B12" s="300" t="s">
        <v>275</v>
      </c>
      <c r="C12" s="300"/>
      <c r="D12" s="301">
        <f>SUM(D13:D15)</f>
        <v>15571</v>
      </c>
      <c r="E12" s="301">
        <f>SUM(E13:E15)</f>
        <v>9596</v>
      </c>
      <c r="F12" s="301">
        <f>SUM(F13:F15)</f>
        <v>9305</v>
      </c>
      <c r="G12" s="302">
        <f>SUM(G13:G15)</f>
        <v>245</v>
      </c>
    </row>
    <row r="13" spans="1:7" ht="15.75">
      <c r="A13" s="329"/>
      <c r="B13" s="294" t="s">
        <v>272</v>
      </c>
      <c r="C13" s="294"/>
      <c r="D13" s="295">
        <f>Pr_16!D1776+Pr_16!D81</f>
        <v>2622</v>
      </c>
      <c r="E13" s="295">
        <f>Pr_16!E1776+Pr_16!E81</f>
        <v>1763</v>
      </c>
      <c r="F13" s="295">
        <f>Pr_16!F1776+Pr_16!F81</f>
        <v>1638</v>
      </c>
      <c r="G13" s="296">
        <f>Pr_16!G1776+Pr_16!G81</f>
        <v>104</v>
      </c>
    </row>
    <row r="14" spans="1:7" ht="15.75">
      <c r="A14" s="329"/>
      <c r="B14" s="294" t="s">
        <v>273</v>
      </c>
      <c r="C14" s="294"/>
      <c r="D14" s="298">
        <f>Pr_16!D85+Pr_16!D1795</f>
        <v>742</v>
      </c>
      <c r="E14" s="298">
        <f>Pr_16!E85+Pr_16!E1795</f>
        <v>392</v>
      </c>
      <c r="F14" s="298">
        <f>Pr_16!F85+Pr_16!F1795</f>
        <v>348</v>
      </c>
      <c r="G14" s="299">
        <f>Pr_16!G85+Pr_16!G1795</f>
        <v>44</v>
      </c>
    </row>
    <row r="15" spans="1:7" ht="15.75">
      <c r="A15" s="329"/>
      <c r="B15" s="294" t="s">
        <v>274</v>
      </c>
      <c r="C15" s="294"/>
      <c r="D15" s="298">
        <f>Pr_16!D1940+Pr_16!D87</f>
        <v>12207</v>
      </c>
      <c r="E15" s="298">
        <f>Pr_16!E1940+Pr_16!E87</f>
        <v>7441</v>
      </c>
      <c r="F15" s="298">
        <f>Pr_16!F1940+Pr_16!F87</f>
        <v>7319</v>
      </c>
      <c r="G15" s="299">
        <f>Pr_16!G1940+Pr_16!G87</f>
        <v>97</v>
      </c>
    </row>
    <row r="16" spans="1:7" s="293" customFormat="1" ht="15.75">
      <c r="A16" s="330" t="s">
        <v>284</v>
      </c>
      <c r="B16" s="300" t="s">
        <v>276</v>
      </c>
      <c r="C16" s="300"/>
      <c r="D16" s="301">
        <f>SUM(D17:D19)</f>
        <v>259743</v>
      </c>
      <c r="E16" s="301">
        <f>SUM(E17:E19)</f>
        <v>186548</v>
      </c>
      <c r="F16" s="301">
        <f>SUM(F17:F19)</f>
        <v>185854</v>
      </c>
      <c r="G16" s="302">
        <f>SUM(G17:G19)</f>
        <v>48</v>
      </c>
    </row>
    <row r="17" spans="1:7" ht="15.75">
      <c r="A17" s="329"/>
      <c r="B17" s="294" t="s">
        <v>272</v>
      </c>
      <c r="C17" s="294"/>
      <c r="D17" s="295">
        <f>Pr_16!D105+Pr_16!D2053</f>
        <v>245515</v>
      </c>
      <c r="E17" s="295">
        <f>Pr_16!E105+Pr_16!E2053</f>
        <v>178848</v>
      </c>
      <c r="F17" s="295">
        <f>Pr_16!F105+Pr_16!F2053</f>
        <v>178154</v>
      </c>
      <c r="G17" s="296">
        <f>Pr_16!G105+Pr_16!G2053</f>
        <v>0</v>
      </c>
    </row>
    <row r="18" spans="1:7" ht="15.75">
      <c r="A18" s="329"/>
      <c r="B18" s="294" t="s">
        <v>273</v>
      </c>
      <c r="C18" s="294"/>
      <c r="D18" s="295">
        <f>Pr_16!D2075+Pr_16!D112</f>
        <v>4145</v>
      </c>
      <c r="E18" s="295">
        <f>Pr_16!E2075+Pr_16!E112</f>
        <v>1050</v>
      </c>
      <c r="F18" s="295">
        <f>Pr_16!F2075+Pr_16!F112</f>
        <v>1050</v>
      </c>
      <c r="G18" s="296">
        <f>Pr_16!G2075+Pr_16!G112</f>
        <v>0</v>
      </c>
    </row>
    <row r="19" spans="1:7" ht="15.75">
      <c r="A19" s="329"/>
      <c r="B19" s="294" t="s">
        <v>274</v>
      </c>
      <c r="C19" s="294"/>
      <c r="D19" s="295">
        <f>Pr_16!D114+Pr_16!D2248</f>
        <v>10083</v>
      </c>
      <c r="E19" s="295">
        <f>Pr_16!E114+Pr_16!E2248</f>
        <v>6650</v>
      </c>
      <c r="F19" s="295">
        <f>Pr_16!F114+Pr_16!F2248</f>
        <v>6650</v>
      </c>
      <c r="G19" s="296">
        <f>Pr_16!G114+Pr_16!G2248</f>
        <v>48</v>
      </c>
    </row>
    <row r="20" spans="1:7" s="293" customFormat="1" ht="15.75">
      <c r="A20" s="330" t="s">
        <v>88</v>
      </c>
      <c r="B20" s="300" t="s">
        <v>278</v>
      </c>
      <c r="C20" s="300"/>
      <c r="D20" s="301">
        <f>SUM(D21:D23)</f>
        <v>573535</v>
      </c>
      <c r="E20" s="301">
        <f>SUM(E21:E23)</f>
        <v>343164</v>
      </c>
      <c r="F20" s="301">
        <f>SUM(F21:F23)</f>
        <v>244953</v>
      </c>
      <c r="G20" s="302">
        <f>SUM(G21:G23)</f>
        <v>83289</v>
      </c>
    </row>
    <row r="21" spans="1:7" ht="15.75">
      <c r="A21" s="329"/>
      <c r="B21" s="294" t="s">
        <v>272</v>
      </c>
      <c r="C21" s="294"/>
      <c r="D21" s="295">
        <f>Pr_16!D806</f>
        <v>383613</v>
      </c>
      <c r="E21" s="295">
        <f>Pr_16!E806</f>
        <v>224071</v>
      </c>
      <c r="F21" s="295">
        <f>Pr_16!F806</f>
        <v>140687</v>
      </c>
      <c r="G21" s="296">
        <f>Pr_16!G806</f>
        <v>71941</v>
      </c>
    </row>
    <row r="22" spans="1:7" ht="15.75">
      <c r="A22" s="329"/>
      <c r="B22" s="294" t="s">
        <v>273</v>
      </c>
      <c r="C22" s="294"/>
      <c r="D22" s="295">
        <f>Pr_16!D1407</f>
        <v>150794</v>
      </c>
      <c r="E22" s="295">
        <f>Pr_16!E1407</f>
        <v>91524</v>
      </c>
      <c r="F22" s="295">
        <f>Pr_16!F1407</f>
        <v>76973</v>
      </c>
      <c r="G22" s="296">
        <f>Pr_16!G1407</f>
        <v>11267</v>
      </c>
    </row>
    <row r="23" spans="1:7" ht="15.75">
      <c r="A23" s="329"/>
      <c r="B23" s="294" t="s">
        <v>274</v>
      </c>
      <c r="C23" s="294"/>
      <c r="D23" s="295">
        <f>Pr_16!D1713</f>
        <v>39128</v>
      </c>
      <c r="E23" s="295">
        <f>Pr_16!E1713</f>
        <v>27569</v>
      </c>
      <c r="F23" s="295">
        <f>Pr_16!F1713</f>
        <v>27293</v>
      </c>
      <c r="G23" s="296">
        <f>Pr_16!G1713</f>
        <v>81</v>
      </c>
    </row>
    <row r="24" spans="1:7" s="293" customFormat="1" ht="15.75">
      <c r="A24" s="330" t="s">
        <v>89</v>
      </c>
      <c r="B24" s="300" t="s">
        <v>279</v>
      </c>
      <c r="C24" s="300"/>
      <c r="D24" s="301">
        <f>SUM(D25:D27)</f>
        <v>1220</v>
      </c>
      <c r="E24" s="301">
        <f>SUM(E25:E27)</f>
        <v>1100</v>
      </c>
      <c r="F24" s="301">
        <f>SUM(F25:F27)</f>
        <v>1050</v>
      </c>
      <c r="G24" s="302">
        <f>SUM(G25:G27)</f>
        <v>0</v>
      </c>
    </row>
    <row r="25" spans="1:7" ht="15.75">
      <c r="A25" s="329"/>
      <c r="B25" s="294" t="s">
        <v>272</v>
      </c>
      <c r="C25" s="294"/>
      <c r="D25" s="298">
        <f>Pr_16!D2256</f>
        <v>900</v>
      </c>
      <c r="E25" s="298">
        <f>Pr_16!E2256</f>
        <v>850</v>
      </c>
      <c r="F25" s="298">
        <f>Pr_16!F2256</f>
        <v>850</v>
      </c>
      <c r="G25" s="299">
        <f>Pr_16!G2256</f>
        <v>0</v>
      </c>
    </row>
    <row r="26" spans="1:7" ht="15.75">
      <c r="A26" s="329"/>
      <c r="B26" s="294" t="s">
        <v>273</v>
      </c>
      <c r="C26" s="294"/>
      <c r="D26" s="295">
        <f>Pr_16!D2267</f>
        <v>320</v>
      </c>
      <c r="E26" s="295">
        <f>Pr_16!E2267</f>
        <v>250</v>
      </c>
      <c r="F26" s="295">
        <f>Pr_16!F2267</f>
        <v>200</v>
      </c>
      <c r="G26" s="296">
        <f>Pr_16!G2267</f>
        <v>0</v>
      </c>
    </row>
    <row r="27" spans="1:7" ht="15.75">
      <c r="A27" s="329"/>
      <c r="B27" s="294" t="s">
        <v>274</v>
      </c>
      <c r="C27" s="294"/>
      <c r="D27" s="298">
        <v>0</v>
      </c>
      <c r="E27" s="298">
        <v>0</v>
      </c>
      <c r="F27" s="298">
        <v>0</v>
      </c>
      <c r="G27" s="299">
        <v>0</v>
      </c>
    </row>
    <row r="28" spans="1:7" s="293" customFormat="1" ht="15.75">
      <c r="A28" s="330" t="s">
        <v>90</v>
      </c>
      <c r="B28" s="300" t="s">
        <v>280</v>
      </c>
      <c r="C28" s="300"/>
      <c r="D28" s="303">
        <f>Pr_16!D2456</f>
        <v>322622</v>
      </c>
      <c r="E28" s="303">
        <f>Pr_16!E2456</f>
        <v>181285</v>
      </c>
      <c r="F28" s="303">
        <f>Pr_16!F2456</f>
        <v>108519</v>
      </c>
      <c r="G28" s="325">
        <f>Pr_16!G2456</f>
        <v>28722</v>
      </c>
    </row>
    <row r="29" spans="1:7" s="293" customFormat="1" ht="15.75">
      <c r="A29" s="330" t="s">
        <v>285</v>
      </c>
      <c r="B29" s="300" t="s">
        <v>277</v>
      </c>
      <c r="C29" s="300"/>
      <c r="D29" s="300">
        <f>SUM(D30:D32)</f>
        <v>52779</v>
      </c>
      <c r="E29" s="300">
        <f>SUM(E30:E32)</f>
        <v>31405</v>
      </c>
      <c r="F29" s="300">
        <f>SUM(F30:F32)</f>
        <v>5276</v>
      </c>
      <c r="G29" s="304">
        <f>SUM(G30:G32)</f>
        <v>298</v>
      </c>
    </row>
    <row r="30" spans="1:7" ht="15.75">
      <c r="A30" s="329"/>
      <c r="B30" s="294" t="s">
        <v>272</v>
      </c>
      <c r="C30" s="294"/>
      <c r="D30" s="305">
        <f>Pr_16!D2460+Pr_16!D2475</f>
        <v>2169</v>
      </c>
      <c r="E30" s="305">
        <f>Pr_16!E2460+Pr_16!E2475</f>
        <v>706</v>
      </c>
      <c r="F30" s="305">
        <f>Pr_16!F2460+Pr_16!F2475</f>
        <v>137</v>
      </c>
      <c r="G30" s="326">
        <f>Pr_16!G2460+Pr_16!G2475</f>
        <v>0</v>
      </c>
    </row>
    <row r="31" spans="1:7" ht="15.75">
      <c r="A31" s="329"/>
      <c r="B31" s="294" t="s">
        <v>273</v>
      </c>
      <c r="C31" s="294"/>
      <c r="D31" s="305">
        <f>Pr_16!D2486+Pr_16!D2519</f>
        <v>47562</v>
      </c>
      <c r="E31" s="305">
        <f>Pr_16!E2486+Pr_16!E2519</f>
        <v>28705</v>
      </c>
      <c r="F31" s="305">
        <f>Pr_16!F2486+Pr_16!F2519</f>
        <v>4933</v>
      </c>
      <c r="G31" s="326">
        <f>Pr_16!G2486+Pr_16!G2519</f>
        <v>0</v>
      </c>
    </row>
    <row r="32" spans="1:7" ht="16.5" thickBot="1">
      <c r="A32" s="331"/>
      <c r="B32" s="306" t="s">
        <v>274</v>
      </c>
      <c r="C32" s="306"/>
      <c r="D32" s="307">
        <f>Pr_16!D2527</f>
        <v>3048</v>
      </c>
      <c r="E32" s="307">
        <f>Pr_16!E2527</f>
        <v>1994</v>
      </c>
      <c r="F32" s="307">
        <f>Pr_16!F2527</f>
        <v>206</v>
      </c>
      <c r="G32" s="327">
        <f>Pr_16!G2527</f>
        <v>298</v>
      </c>
    </row>
    <row r="33" spans="1:7" s="293" customFormat="1" ht="16.5" thickBot="1">
      <c r="A33" s="332"/>
      <c r="B33" s="308" t="s">
        <v>239</v>
      </c>
      <c r="C33" s="309"/>
      <c r="D33" s="310">
        <f>D8+D12+D16+D20+D24+D28+D29</f>
        <v>1702699</v>
      </c>
      <c r="E33" s="311">
        <f>E8+E12+E16+E20+E24+E28+E29</f>
        <v>1051935</v>
      </c>
      <c r="F33" s="311">
        <f>F8+F12+F16+F20+F24+F28+F29</f>
        <v>678575</v>
      </c>
      <c r="G33" s="312">
        <f>G8+G12+G16+G20+G24+G28+G29</f>
        <v>184062</v>
      </c>
    </row>
    <row r="34" spans="1:7" ht="16.5" thickBot="1">
      <c r="A34" s="333"/>
      <c r="B34" s="313" t="s">
        <v>200</v>
      </c>
      <c r="C34" s="314"/>
      <c r="D34" s="315"/>
      <c r="E34" s="315"/>
      <c r="F34" s="315"/>
      <c r="G34" s="316"/>
    </row>
    <row r="35" spans="1:7" ht="15.75">
      <c r="A35" s="334"/>
      <c r="B35" s="317" t="s">
        <v>2</v>
      </c>
      <c r="C35" s="317"/>
      <c r="D35" s="318">
        <f>D9+D13+D17+D21+D25+D28+D30</f>
        <v>1427425</v>
      </c>
      <c r="E35" s="317">
        <f>E9+E13+E17+E21+E25+E28+E30</f>
        <v>880728</v>
      </c>
      <c r="F35" s="317">
        <f>F9+F13+F17+F21+F25+F28+F30</f>
        <v>547974</v>
      </c>
      <c r="G35" s="319">
        <f>G9+G13+G17+G21+G25+G28+G30</f>
        <v>172227</v>
      </c>
    </row>
    <row r="36" spans="1:7" ht="15.75">
      <c r="A36" s="329"/>
      <c r="B36" s="294" t="s">
        <v>4</v>
      </c>
      <c r="C36" s="294"/>
      <c r="D36" s="294">
        <f aca="true" t="shared" si="0" ref="D36:G37">D10+D14+D18+D22+D26+D31</f>
        <v>205308</v>
      </c>
      <c r="E36" s="294">
        <f t="shared" si="0"/>
        <v>123346</v>
      </c>
      <c r="F36" s="294">
        <f t="shared" si="0"/>
        <v>84926</v>
      </c>
      <c r="G36" s="320">
        <f t="shared" si="0"/>
        <v>11311</v>
      </c>
    </row>
    <row r="37" spans="1:7" ht="16.5" thickBot="1">
      <c r="A37" s="335"/>
      <c r="B37" s="321" t="s">
        <v>10</v>
      </c>
      <c r="C37" s="322"/>
      <c r="D37" s="323">
        <f t="shared" si="0"/>
        <v>69966</v>
      </c>
      <c r="E37" s="323">
        <f t="shared" si="0"/>
        <v>47861</v>
      </c>
      <c r="F37" s="323">
        <f t="shared" si="0"/>
        <v>45675</v>
      </c>
      <c r="G37" s="324">
        <f t="shared" si="0"/>
        <v>524</v>
      </c>
    </row>
    <row r="38" spans="4:7" ht="15.75">
      <c r="D38" s="297"/>
      <c r="E38" s="297"/>
      <c r="F38" s="297"/>
      <c r="G38" s="297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2564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4.7109375" style="260" customWidth="1"/>
    <col min="2" max="2" width="25.28125" style="214" customWidth="1"/>
    <col min="3" max="3" width="11.28125" style="215" bestFit="1" customWidth="1"/>
    <col min="4" max="4" width="10.140625" style="216" customWidth="1"/>
    <col min="5" max="5" width="9.7109375" style="261" customWidth="1"/>
    <col min="6" max="6" width="10.57421875" style="216" customWidth="1"/>
    <col min="7" max="7" width="9.421875" style="216" bestFit="1" customWidth="1"/>
    <col min="8" max="8" width="10.57421875" style="216" customWidth="1"/>
    <col min="9" max="16384" width="9.140625" style="1" customWidth="1"/>
  </cols>
  <sheetData>
    <row r="1" spans="1:8" ht="13.5" customHeight="1">
      <c r="A1" s="213"/>
      <c r="E1" s="216"/>
      <c r="F1" s="217"/>
      <c r="G1" s="218"/>
      <c r="H1" s="218" t="s">
        <v>286</v>
      </c>
    </row>
    <row r="2" spans="1:8" ht="13.5" customHeight="1">
      <c r="A2" s="213"/>
      <c r="E2" s="216"/>
      <c r="F2" s="217"/>
      <c r="G2" s="217"/>
      <c r="H2" s="218" t="s">
        <v>437</v>
      </c>
    </row>
    <row r="3" spans="1:8" ht="17.25" customHeight="1">
      <c r="A3" s="453" t="s">
        <v>270</v>
      </c>
      <c r="B3" s="453"/>
      <c r="C3" s="453"/>
      <c r="D3" s="453"/>
      <c r="E3" s="453"/>
      <c r="F3" s="453"/>
      <c r="G3" s="453"/>
      <c r="H3" s="453"/>
    </row>
    <row r="4" spans="1:5" ht="13.5" customHeight="1">
      <c r="A4" s="213"/>
      <c r="E4" s="216"/>
    </row>
    <row r="5" spans="1:8" ht="14.25" customHeight="1">
      <c r="A5" s="454" t="s">
        <v>37</v>
      </c>
      <c r="B5" s="454"/>
      <c r="C5" s="454"/>
      <c r="D5" s="454"/>
      <c r="E5" s="454"/>
      <c r="F5" s="454"/>
      <c r="G5" s="454"/>
      <c r="H5" s="454"/>
    </row>
    <row r="6" spans="1:8" ht="15" customHeight="1">
      <c r="A6" s="454" t="s">
        <v>956</v>
      </c>
      <c r="B6" s="454"/>
      <c r="C6" s="454"/>
      <c r="D6" s="454"/>
      <c r="E6" s="454"/>
      <c r="F6" s="454"/>
      <c r="G6" s="454"/>
      <c r="H6" s="454"/>
    </row>
    <row r="7" spans="1:8" ht="12.75" customHeight="1">
      <c r="A7" s="455" t="s">
        <v>97</v>
      </c>
      <c r="B7" s="455"/>
      <c r="C7" s="455"/>
      <c r="D7" s="455"/>
      <c r="E7" s="455"/>
      <c r="F7" s="455"/>
      <c r="G7" s="455"/>
      <c r="H7" s="455"/>
    </row>
    <row r="8" spans="1:8" ht="12" customHeight="1">
      <c r="A8" s="455" t="s">
        <v>18</v>
      </c>
      <c r="B8" s="455"/>
      <c r="C8" s="455"/>
      <c r="D8" s="455"/>
      <c r="E8" s="455"/>
      <c r="F8" s="455"/>
      <c r="G8" s="455"/>
      <c r="H8" s="455"/>
    </row>
    <row r="9" spans="1:5" ht="16.5" customHeight="1" thickBot="1">
      <c r="A9" s="213"/>
      <c r="E9" s="216"/>
    </row>
    <row r="10" spans="1:8" ht="15" customHeight="1">
      <c r="A10" s="456" t="s">
        <v>14</v>
      </c>
      <c r="B10" s="459" t="s">
        <v>11</v>
      </c>
      <c r="C10" s="459" t="s">
        <v>59</v>
      </c>
      <c r="D10" s="459" t="s">
        <v>287</v>
      </c>
      <c r="E10" s="459" t="s">
        <v>19</v>
      </c>
      <c r="F10" s="459"/>
      <c r="G10" s="459"/>
      <c r="H10" s="462"/>
    </row>
    <row r="11" spans="1:8" ht="15" customHeight="1">
      <c r="A11" s="457"/>
      <c r="B11" s="460"/>
      <c r="C11" s="460"/>
      <c r="D11" s="460"/>
      <c r="E11" s="460" t="s">
        <v>12</v>
      </c>
      <c r="F11" s="469" t="s">
        <v>16</v>
      </c>
      <c r="G11" s="282" t="s">
        <v>5</v>
      </c>
      <c r="H11" s="471" t="s">
        <v>20</v>
      </c>
    </row>
    <row r="12" spans="1:8" ht="19.5" customHeight="1">
      <c r="A12" s="458"/>
      <c r="B12" s="461"/>
      <c r="C12" s="461"/>
      <c r="D12" s="461"/>
      <c r="E12" s="461"/>
      <c r="F12" s="470"/>
      <c r="G12" s="219" t="s">
        <v>13</v>
      </c>
      <c r="H12" s="472"/>
    </row>
    <row r="13" spans="1:8" ht="12.75" customHeight="1" thickBot="1">
      <c r="A13" s="220">
        <v>1</v>
      </c>
      <c r="B13" s="221">
        <v>2</v>
      </c>
      <c r="C13" s="221">
        <v>3</v>
      </c>
      <c r="D13" s="221">
        <v>4</v>
      </c>
      <c r="E13" s="221">
        <v>5</v>
      </c>
      <c r="F13" s="221">
        <v>6</v>
      </c>
      <c r="G13" s="221">
        <v>7</v>
      </c>
      <c r="H13" s="222">
        <v>8</v>
      </c>
    </row>
    <row r="14" spans="1:8" ht="14.25" customHeight="1" thickBot="1">
      <c r="A14" s="24"/>
      <c r="B14" s="473" t="s">
        <v>22</v>
      </c>
      <c r="C14" s="473"/>
      <c r="D14" s="473"/>
      <c r="E14" s="473"/>
      <c r="F14" s="473"/>
      <c r="G14" s="473"/>
      <c r="H14" s="212"/>
    </row>
    <row r="15" spans="1:8" ht="12" customHeight="1">
      <c r="A15" s="17"/>
      <c r="B15" s="18" t="s">
        <v>8</v>
      </c>
      <c r="C15" s="165"/>
      <c r="D15" s="223"/>
      <c r="E15" s="223"/>
      <c r="F15" s="223"/>
      <c r="G15" s="223"/>
      <c r="H15" s="224"/>
    </row>
    <row r="16" spans="1:8" s="4" customFormat="1" ht="12" customHeight="1">
      <c r="A16" s="2" t="s">
        <v>878</v>
      </c>
      <c r="B16" s="3" t="s">
        <v>40</v>
      </c>
      <c r="C16" s="40"/>
      <c r="D16" s="44">
        <f>SUM(D17:D17)</f>
        <v>310</v>
      </c>
      <c r="E16" s="44">
        <f>SUM(E17:E17)</f>
        <v>240</v>
      </c>
      <c r="F16" s="44">
        <f>SUM(F17:F17)</f>
        <v>220</v>
      </c>
      <c r="G16" s="44">
        <f>SUM(G17:G17)</f>
        <v>0</v>
      </c>
      <c r="H16" s="155"/>
    </row>
    <row r="17" spans="1:8" ht="12" customHeight="1">
      <c r="A17" s="5"/>
      <c r="B17" s="10" t="s">
        <v>231</v>
      </c>
      <c r="C17" s="337" t="s">
        <v>303</v>
      </c>
      <c r="D17" s="198">
        <v>310</v>
      </c>
      <c r="E17" s="198">
        <v>240</v>
      </c>
      <c r="F17" s="198">
        <v>220</v>
      </c>
      <c r="G17" s="198">
        <v>0</v>
      </c>
      <c r="H17" s="338">
        <v>2.5</v>
      </c>
    </row>
    <row r="18" spans="1:8" ht="12" customHeight="1">
      <c r="A18" s="2" t="s">
        <v>879</v>
      </c>
      <c r="B18" s="3" t="s">
        <v>174</v>
      </c>
      <c r="C18" s="60"/>
      <c r="D18" s="44">
        <f>SUM(D19:D22)</f>
        <v>2130</v>
      </c>
      <c r="E18" s="44">
        <f>SUM(E19:E22)</f>
        <v>832</v>
      </c>
      <c r="F18" s="44">
        <f>SUM(F19:F22)</f>
        <v>832</v>
      </c>
      <c r="G18" s="44">
        <f>SUM(G19:G22)</f>
        <v>0</v>
      </c>
      <c r="H18" s="155"/>
    </row>
    <row r="19" spans="1:8" ht="12" customHeight="1">
      <c r="A19" s="6"/>
      <c r="B19" s="13" t="s">
        <v>172</v>
      </c>
      <c r="C19" s="84" t="s">
        <v>852</v>
      </c>
      <c r="D19" s="185" t="s">
        <v>853</v>
      </c>
      <c r="E19" s="185" t="s">
        <v>853</v>
      </c>
      <c r="F19" s="185" t="s">
        <v>853</v>
      </c>
      <c r="G19" s="185"/>
      <c r="H19" s="72" t="s">
        <v>854</v>
      </c>
    </row>
    <row r="20" spans="1:8" ht="12" customHeight="1">
      <c r="A20" s="7"/>
      <c r="B20" s="8"/>
      <c r="C20" s="84" t="s">
        <v>321</v>
      </c>
      <c r="D20" s="185">
        <v>536</v>
      </c>
      <c r="E20" s="185">
        <v>536</v>
      </c>
      <c r="F20" s="185">
        <v>536</v>
      </c>
      <c r="G20" s="185"/>
      <c r="H20" s="72">
        <v>0.65</v>
      </c>
    </row>
    <row r="21" spans="1:8" ht="12" customHeight="1">
      <c r="A21" s="7"/>
      <c r="B21" s="8"/>
      <c r="C21" s="84" t="s">
        <v>855</v>
      </c>
      <c r="D21" s="185">
        <v>96</v>
      </c>
      <c r="E21" s="185">
        <v>96</v>
      </c>
      <c r="F21" s="185">
        <v>96</v>
      </c>
      <c r="G21" s="185"/>
      <c r="H21" s="72">
        <v>1.1</v>
      </c>
    </row>
    <row r="22" spans="1:8" ht="12.75" customHeight="1">
      <c r="A22" s="5"/>
      <c r="B22" s="10" t="s">
        <v>231</v>
      </c>
      <c r="C22" s="339" t="s">
        <v>370</v>
      </c>
      <c r="D22" s="198">
        <v>1498</v>
      </c>
      <c r="E22" s="198">
        <v>200</v>
      </c>
      <c r="F22" s="198">
        <v>200</v>
      </c>
      <c r="G22" s="198">
        <v>0</v>
      </c>
      <c r="H22" s="338">
        <v>1.2</v>
      </c>
    </row>
    <row r="23" spans="1:8" ht="12.75" customHeight="1">
      <c r="A23" s="2" t="s">
        <v>880</v>
      </c>
      <c r="B23" s="3" t="s">
        <v>98</v>
      </c>
      <c r="C23" s="60"/>
      <c r="D23" s="44">
        <f>SUM(D24)</f>
        <v>150</v>
      </c>
      <c r="E23" s="44">
        <f>SUM(E24)</f>
        <v>100</v>
      </c>
      <c r="F23" s="44">
        <f>SUM(F24)</f>
        <v>0</v>
      </c>
      <c r="G23" s="44">
        <f>SUM(G24)</f>
        <v>0</v>
      </c>
      <c r="H23" s="155"/>
    </row>
    <row r="24" spans="1:8" ht="12.75" customHeight="1">
      <c r="A24" s="9"/>
      <c r="B24" s="11" t="s">
        <v>231</v>
      </c>
      <c r="C24" s="193" t="s">
        <v>297</v>
      </c>
      <c r="D24" s="340">
        <v>150</v>
      </c>
      <c r="E24" s="340">
        <v>100</v>
      </c>
      <c r="F24" s="340">
        <v>0</v>
      </c>
      <c r="G24" s="340">
        <v>0</v>
      </c>
      <c r="H24" s="341">
        <v>0.6</v>
      </c>
    </row>
    <row r="25" spans="1:8" ht="12.75" customHeight="1">
      <c r="A25" s="2" t="s">
        <v>881</v>
      </c>
      <c r="B25" s="3" t="s">
        <v>43</v>
      </c>
      <c r="C25" s="60"/>
      <c r="D25" s="44">
        <f>SUM(D26:D27)</f>
        <v>248</v>
      </c>
      <c r="E25" s="44">
        <f>SUM(E26:E27)</f>
        <v>130</v>
      </c>
      <c r="F25" s="44">
        <f>SUM(F26:F27)</f>
        <v>126</v>
      </c>
      <c r="G25" s="44">
        <f>SUM(G26:G27)</f>
        <v>0</v>
      </c>
      <c r="H25" s="155"/>
    </row>
    <row r="26" spans="1:8" ht="12.75" customHeight="1">
      <c r="A26" s="5"/>
      <c r="B26" s="10" t="s">
        <v>231</v>
      </c>
      <c r="C26" s="339" t="s">
        <v>313</v>
      </c>
      <c r="D26" s="198">
        <v>100</v>
      </c>
      <c r="E26" s="198">
        <v>74</v>
      </c>
      <c r="F26" s="198">
        <v>70</v>
      </c>
      <c r="G26" s="198">
        <v>0</v>
      </c>
      <c r="H26" s="338">
        <v>0.8</v>
      </c>
    </row>
    <row r="27" spans="1:8" ht="12.75" customHeight="1">
      <c r="A27" s="12"/>
      <c r="B27" s="19"/>
      <c r="C27" s="342" t="s">
        <v>316</v>
      </c>
      <c r="D27" s="343">
        <v>148</v>
      </c>
      <c r="E27" s="343">
        <v>56</v>
      </c>
      <c r="F27" s="343">
        <v>56</v>
      </c>
      <c r="G27" s="343">
        <v>0</v>
      </c>
      <c r="H27" s="344">
        <v>2.8</v>
      </c>
    </row>
    <row r="28" spans="1:8" ht="12.75" customHeight="1">
      <c r="A28" s="2" t="s">
        <v>882</v>
      </c>
      <c r="B28" s="3" t="s">
        <v>104</v>
      </c>
      <c r="C28" s="60"/>
      <c r="D28" s="44">
        <f>SUM(D29)</f>
        <v>550</v>
      </c>
      <c r="E28" s="44">
        <f>SUM(E29)</f>
        <v>95</v>
      </c>
      <c r="F28" s="44">
        <f>SUM(F29)</f>
        <v>0</v>
      </c>
      <c r="G28" s="44">
        <f>SUM(G29)</f>
        <v>0</v>
      </c>
      <c r="H28" s="155"/>
    </row>
    <row r="29" spans="1:8" ht="12.75" customHeight="1">
      <c r="A29" s="9"/>
      <c r="B29" s="133" t="s">
        <v>231</v>
      </c>
      <c r="C29" s="193" t="s">
        <v>539</v>
      </c>
      <c r="D29" s="340">
        <v>550</v>
      </c>
      <c r="E29" s="340">
        <v>95</v>
      </c>
      <c r="F29" s="340">
        <v>0</v>
      </c>
      <c r="G29" s="340">
        <v>0</v>
      </c>
      <c r="H29" s="341">
        <v>0.85</v>
      </c>
    </row>
    <row r="30" spans="1:8" ht="12.75" customHeight="1">
      <c r="A30" s="2" t="s">
        <v>883</v>
      </c>
      <c r="B30" s="3" t="s">
        <v>67</v>
      </c>
      <c r="C30" s="60"/>
      <c r="D30" s="44">
        <f>SUM(D31:D51)</f>
        <v>465963</v>
      </c>
      <c r="E30" s="44">
        <f>SUM(E31:E51)</f>
        <v>291603</v>
      </c>
      <c r="F30" s="44">
        <f>SUM(F31:F51)</f>
        <v>116606</v>
      </c>
      <c r="G30" s="44">
        <f>SUM(G31:G51)</f>
        <v>71460</v>
      </c>
      <c r="H30" s="45"/>
    </row>
    <row r="31" spans="1:8" ht="12.75" customHeight="1">
      <c r="A31" s="6"/>
      <c r="B31" s="13" t="s">
        <v>172</v>
      </c>
      <c r="C31" s="84" t="s">
        <v>856</v>
      </c>
      <c r="D31" s="185" t="s">
        <v>857</v>
      </c>
      <c r="E31" s="185" t="s">
        <v>858</v>
      </c>
      <c r="F31" s="185" t="s">
        <v>858</v>
      </c>
      <c r="G31" s="185"/>
      <c r="H31" s="72" t="s">
        <v>854</v>
      </c>
    </row>
    <row r="32" spans="1:8" ht="12.75" customHeight="1">
      <c r="A32" s="6"/>
      <c r="B32" s="13"/>
      <c r="C32" s="345" t="s">
        <v>859</v>
      </c>
      <c r="D32" s="185" t="s">
        <v>860</v>
      </c>
      <c r="E32" s="185" t="s">
        <v>861</v>
      </c>
      <c r="F32" s="185" t="s">
        <v>862</v>
      </c>
      <c r="G32" s="185"/>
      <c r="H32" s="72" t="s">
        <v>863</v>
      </c>
    </row>
    <row r="33" spans="1:8" ht="12.75" customHeight="1">
      <c r="A33" s="6"/>
      <c r="B33" s="13"/>
      <c r="C33" s="346" t="s">
        <v>864</v>
      </c>
      <c r="D33" s="185" t="s">
        <v>865</v>
      </c>
      <c r="E33" s="185" t="s">
        <v>866</v>
      </c>
      <c r="F33" s="185" t="s">
        <v>866</v>
      </c>
      <c r="G33" s="185"/>
      <c r="H33" s="72" t="s">
        <v>867</v>
      </c>
    </row>
    <row r="34" spans="1:8" ht="12.75" customHeight="1">
      <c r="A34" s="6"/>
      <c r="B34" s="13"/>
      <c r="C34" s="346" t="s">
        <v>868</v>
      </c>
      <c r="D34" s="185" t="s">
        <v>869</v>
      </c>
      <c r="E34" s="185" t="s">
        <v>870</v>
      </c>
      <c r="F34" s="185" t="s">
        <v>870</v>
      </c>
      <c r="G34" s="185"/>
      <c r="H34" s="72" t="s">
        <v>871</v>
      </c>
    </row>
    <row r="35" spans="1:8" ht="12.75" customHeight="1">
      <c r="A35" s="5"/>
      <c r="B35" s="10" t="s">
        <v>240</v>
      </c>
      <c r="C35" s="339" t="s">
        <v>351</v>
      </c>
      <c r="D35" s="198">
        <v>3550</v>
      </c>
      <c r="E35" s="198">
        <v>2700</v>
      </c>
      <c r="F35" s="198">
        <v>2500</v>
      </c>
      <c r="G35" s="198"/>
      <c r="H35" s="338">
        <v>0.5</v>
      </c>
    </row>
    <row r="36" spans="1:8" ht="12.75" customHeight="1">
      <c r="A36" s="5"/>
      <c r="B36" s="14"/>
      <c r="C36" s="339" t="s">
        <v>783</v>
      </c>
      <c r="D36" s="198">
        <v>2800</v>
      </c>
      <c r="E36" s="198">
        <v>1620</v>
      </c>
      <c r="F36" s="198"/>
      <c r="G36" s="198">
        <v>1500</v>
      </c>
      <c r="H36" s="338">
        <v>0.6</v>
      </c>
    </row>
    <row r="37" spans="1:8" ht="12.75" customHeight="1">
      <c r="A37" s="5"/>
      <c r="B37" s="14"/>
      <c r="C37" s="339" t="s">
        <v>539</v>
      </c>
      <c r="D37" s="198">
        <v>9000</v>
      </c>
      <c r="E37" s="198">
        <v>2700</v>
      </c>
      <c r="F37" s="198"/>
      <c r="G37" s="198">
        <v>2700</v>
      </c>
      <c r="H37" s="338">
        <v>0.7</v>
      </c>
    </row>
    <row r="38" spans="1:8" ht="12.75" customHeight="1">
      <c r="A38" s="5"/>
      <c r="B38" s="14"/>
      <c r="C38" s="339" t="s">
        <v>784</v>
      </c>
      <c r="D38" s="198">
        <v>18500</v>
      </c>
      <c r="E38" s="198">
        <v>3100</v>
      </c>
      <c r="F38" s="198"/>
      <c r="G38" s="198">
        <v>3100</v>
      </c>
      <c r="H38" s="338">
        <v>0.7</v>
      </c>
    </row>
    <row r="39" spans="1:8" ht="12.75" customHeight="1">
      <c r="A39" s="5"/>
      <c r="B39" s="10" t="s">
        <v>231</v>
      </c>
      <c r="C39" s="339" t="s">
        <v>314</v>
      </c>
      <c r="D39" s="198">
        <v>200</v>
      </c>
      <c r="E39" s="198">
        <v>180</v>
      </c>
      <c r="F39" s="198">
        <v>155</v>
      </c>
      <c r="G39" s="198">
        <v>0</v>
      </c>
      <c r="H39" s="338">
        <v>1.2</v>
      </c>
    </row>
    <row r="40" spans="1:8" ht="12.75" customHeight="1">
      <c r="A40" s="5"/>
      <c r="B40" s="10"/>
      <c r="C40" s="339" t="s">
        <v>322</v>
      </c>
      <c r="D40" s="198">
        <v>223</v>
      </c>
      <c r="E40" s="198">
        <v>45</v>
      </c>
      <c r="F40" s="198">
        <v>45</v>
      </c>
      <c r="G40" s="198">
        <v>0</v>
      </c>
      <c r="H40" s="338">
        <v>0.9</v>
      </c>
    </row>
    <row r="41" spans="1:8" ht="12.75" customHeight="1">
      <c r="A41" s="5"/>
      <c r="B41" s="10"/>
      <c r="C41" s="339" t="s">
        <v>301</v>
      </c>
      <c r="D41" s="198">
        <v>63100</v>
      </c>
      <c r="E41" s="198">
        <v>60813</v>
      </c>
      <c r="F41" s="198">
        <v>0</v>
      </c>
      <c r="G41" s="198">
        <v>0</v>
      </c>
      <c r="H41" s="338">
        <v>0.2</v>
      </c>
    </row>
    <row r="42" spans="1:8" ht="12.75" customHeight="1">
      <c r="A42" s="5"/>
      <c r="B42" s="10"/>
      <c r="C42" s="339" t="s">
        <v>309</v>
      </c>
      <c r="D42" s="198">
        <v>59900</v>
      </c>
      <c r="E42" s="198">
        <v>55600</v>
      </c>
      <c r="F42" s="198">
        <v>24500</v>
      </c>
      <c r="G42" s="198">
        <v>0</v>
      </c>
      <c r="H42" s="338">
        <v>0.18</v>
      </c>
    </row>
    <row r="43" spans="1:8" ht="12.75" customHeight="1">
      <c r="A43" s="5"/>
      <c r="B43" s="10"/>
      <c r="C43" s="339" t="s">
        <v>296</v>
      </c>
      <c r="D43" s="198">
        <v>70700</v>
      </c>
      <c r="E43" s="198">
        <v>60700</v>
      </c>
      <c r="F43" s="198">
        <v>58100</v>
      </c>
      <c r="G43" s="198">
        <v>0</v>
      </c>
      <c r="H43" s="338" t="s">
        <v>462</v>
      </c>
    </row>
    <row r="44" spans="1:8" ht="12.75" customHeight="1">
      <c r="A44" s="5"/>
      <c r="B44" s="10"/>
      <c r="C44" s="339" t="s">
        <v>292</v>
      </c>
      <c r="D44" s="198">
        <v>87500</v>
      </c>
      <c r="E44" s="198">
        <v>46100</v>
      </c>
      <c r="F44" s="198">
        <v>31100</v>
      </c>
      <c r="G44" s="198">
        <v>10000</v>
      </c>
      <c r="H44" s="338" t="s">
        <v>463</v>
      </c>
    </row>
    <row r="45" spans="1:8" ht="12.75" customHeight="1">
      <c r="A45" s="5"/>
      <c r="B45" s="10"/>
      <c r="C45" s="339" t="s">
        <v>289</v>
      </c>
      <c r="D45" s="198">
        <v>53000</v>
      </c>
      <c r="E45" s="198">
        <v>14500</v>
      </c>
      <c r="F45" s="198">
        <v>0</v>
      </c>
      <c r="G45" s="198">
        <v>14500</v>
      </c>
      <c r="H45" s="338">
        <v>0.75</v>
      </c>
    </row>
    <row r="46" spans="1:8" ht="12.75" customHeight="1">
      <c r="A46" s="5"/>
      <c r="B46" s="10"/>
      <c r="C46" s="339" t="s">
        <v>326</v>
      </c>
      <c r="D46" s="198">
        <v>15680</v>
      </c>
      <c r="E46" s="198">
        <v>8960</v>
      </c>
      <c r="F46" s="198">
        <v>0</v>
      </c>
      <c r="G46" s="198">
        <v>8960</v>
      </c>
      <c r="H46" s="338">
        <v>1</v>
      </c>
    </row>
    <row r="47" spans="1:8" ht="12.75" customHeight="1">
      <c r="A47" s="5"/>
      <c r="B47" s="10"/>
      <c r="C47" s="339" t="s">
        <v>294</v>
      </c>
      <c r="D47" s="198">
        <v>16300</v>
      </c>
      <c r="E47" s="198">
        <v>6900</v>
      </c>
      <c r="F47" s="198">
        <v>0</v>
      </c>
      <c r="G47" s="198">
        <v>6900</v>
      </c>
      <c r="H47" s="338">
        <v>1.2</v>
      </c>
    </row>
    <row r="48" spans="1:8" ht="12.75" customHeight="1">
      <c r="A48" s="5"/>
      <c r="B48" s="10"/>
      <c r="C48" s="339" t="s">
        <v>540</v>
      </c>
      <c r="D48" s="198">
        <v>60000</v>
      </c>
      <c r="E48" s="198">
        <v>23800</v>
      </c>
      <c r="F48" s="198">
        <v>0</v>
      </c>
      <c r="G48" s="198">
        <v>23800</v>
      </c>
      <c r="H48" s="338">
        <v>4</v>
      </c>
    </row>
    <row r="49" spans="1:8" ht="12.75" customHeight="1">
      <c r="A49" s="5"/>
      <c r="B49" s="10"/>
      <c r="C49" s="339" t="s">
        <v>383</v>
      </c>
      <c r="D49" s="198">
        <v>500</v>
      </c>
      <c r="E49" s="198">
        <v>206</v>
      </c>
      <c r="F49" s="198">
        <v>206</v>
      </c>
      <c r="G49" s="198">
        <v>0</v>
      </c>
      <c r="H49" s="338">
        <v>0.7</v>
      </c>
    </row>
    <row r="50" spans="1:8" ht="12.75" customHeight="1">
      <c r="A50" s="5"/>
      <c r="B50" s="10"/>
      <c r="C50" s="339" t="s">
        <v>300</v>
      </c>
      <c r="D50" s="198">
        <v>2663</v>
      </c>
      <c r="E50" s="198">
        <v>1712</v>
      </c>
      <c r="F50" s="198">
        <v>0</v>
      </c>
      <c r="G50" s="198">
        <v>0</v>
      </c>
      <c r="H50" s="338">
        <v>0.2</v>
      </c>
    </row>
    <row r="51" spans="1:8" ht="12.75" customHeight="1">
      <c r="A51" s="5"/>
      <c r="B51" s="10"/>
      <c r="C51" s="339" t="s">
        <v>329</v>
      </c>
      <c r="D51" s="198">
        <v>2347</v>
      </c>
      <c r="E51" s="198">
        <v>1967</v>
      </c>
      <c r="F51" s="198">
        <v>0</v>
      </c>
      <c r="G51" s="198">
        <v>0</v>
      </c>
      <c r="H51" s="338">
        <v>0.25</v>
      </c>
    </row>
    <row r="52" spans="1:8" ht="12.75" customHeight="1">
      <c r="A52" s="2" t="s">
        <v>884</v>
      </c>
      <c r="B52" s="3" t="s">
        <v>46</v>
      </c>
      <c r="C52" s="60"/>
      <c r="D52" s="44">
        <f>SUM(D53:D53)</f>
        <v>500</v>
      </c>
      <c r="E52" s="44">
        <f>SUM(E53:E53)</f>
        <v>72</v>
      </c>
      <c r="F52" s="44">
        <f>SUM(F53:F53)</f>
        <v>72</v>
      </c>
      <c r="G52" s="44">
        <f>SUM(G53:G53)</f>
        <v>0</v>
      </c>
      <c r="H52" s="225"/>
    </row>
    <row r="53" spans="1:8" ht="12.75" customHeight="1">
      <c r="A53" s="12"/>
      <c r="B53" s="19" t="s">
        <v>231</v>
      </c>
      <c r="C53" s="342" t="s">
        <v>383</v>
      </c>
      <c r="D53" s="343">
        <v>500</v>
      </c>
      <c r="E53" s="343">
        <v>72</v>
      </c>
      <c r="F53" s="343">
        <v>72</v>
      </c>
      <c r="G53" s="343">
        <v>0</v>
      </c>
      <c r="H53" s="344">
        <v>0.7</v>
      </c>
    </row>
    <row r="54" spans="1:8" ht="12.75" customHeight="1">
      <c r="A54" s="2" t="s">
        <v>853</v>
      </c>
      <c r="B54" s="3" t="s">
        <v>47</v>
      </c>
      <c r="C54" s="60"/>
      <c r="D54" s="44">
        <f>SUM(D55:D56)</f>
        <v>133</v>
      </c>
      <c r="E54" s="44">
        <f>SUM(E55:E56)</f>
        <v>133</v>
      </c>
      <c r="F54" s="44">
        <f>SUM(F55:F56)</f>
        <v>133</v>
      </c>
      <c r="G54" s="44">
        <f>SUM(G55:G56)</f>
        <v>0</v>
      </c>
      <c r="H54" s="45"/>
    </row>
    <row r="55" spans="1:8" ht="12.75" customHeight="1">
      <c r="A55" s="6"/>
      <c r="B55" s="13" t="s">
        <v>172</v>
      </c>
      <c r="C55" s="84" t="s">
        <v>305</v>
      </c>
      <c r="D55" s="185">
        <v>57</v>
      </c>
      <c r="E55" s="185">
        <v>57</v>
      </c>
      <c r="F55" s="185">
        <v>57</v>
      </c>
      <c r="G55" s="185"/>
      <c r="H55" s="72">
        <v>0.35</v>
      </c>
    </row>
    <row r="56" spans="1:8" ht="12.75" customHeight="1" thickBot="1">
      <c r="A56" s="6"/>
      <c r="B56" s="13"/>
      <c r="C56" s="84" t="s">
        <v>321</v>
      </c>
      <c r="D56" s="185">
        <v>76</v>
      </c>
      <c r="E56" s="185">
        <v>76</v>
      </c>
      <c r="F56" s="185">
        <v>76</v>
      </c>
      <c r="G56" s="185"/>
      <c r="H56" s="72">
        <v>1.2</v>
      </c>
    </row>
    <row r="57" spans="1:8" ht="12.75" customHeight="1" thickBot="1">
      <c r="A57" s="24"/>
      <c r="B57" s="159" t="s">
        <v>168</v>
      </c>
      <c r="C57" s="211"/>
      <c r="D57" s="226">
        <f>D16+D18+D23+D25+D28+D30+D52+D54</f>
        <v>469984</v>
      </c>
      <c r="E57" s="226">
        <f>E16+E18+E23+E25+E28+E30+E52+E54</f>
        <v>293205</v>
      </c>
      <c r="F57" s="226">
        <f>F16+F18+F23+F25+F28+F30+F52+F54</f>
        <v>117989</v>
      </c>
      <c r="G57" s="226">
        <f>G16+G18+G23+G25+G28+G30+G52+G54</f>
        <v>71460</v>
      </c>
      <c r="H57" s="347">
        <f>H16+H18+H23+H25+H28+H30+H52+H54</f>
        <v>0</v>
      </c>
    </row>
    <row r="58" spans="1:8" ht="12.75" customHeight="1">
      <c r="A58" s="17"/>
      <c r="B58" s="18" t="s">
        <v>9</v>
      </c>
      <c r="C58" s="165"/>
      <c r="D58" s="227"/>
      <c r="E58" s="227"/>
      <c r="F58" s="227"/>
      <c r="G58" s="227"/>
      <c r="H58" s="203"/>
    </row>
    <row r="59" spans="1:8" ht="12.75" customHeight="1">
      <c r="A59" s="2" t="s">
        <v>878</v>
      </c>
      <c r="B59" s="3" t="s">
        <v>352</v>
      </c>
      <c r="C59" s="60"/>
      <c r="D59" s="44">
        <f>SUM(D60:D60)</f>
        <v>100</v>
      </c>
      <c r="E59" s="44">
        <f>SUM(E60:E60)</f>
        <v>45</v>
      </c>
      <c r="F59" s="44">
        <f>SUM(F60:F60)</f>
        <v>45</v>
      </c>
      <c r="G59" s="44">
        <f>SUM(G60:G60)</f>
        <v>0</v>
      </c>
      <c r="H59" s="45"/>
    </row>
    <row r="60" spans="1:8" ht="12.75" customHeight="1">
      <c r="A60" s="9"/>
      <c r="B60" s="11" t="s">
        <v>231</v>
      </c>
      <c r="C60" s="193" t="s">
        <v>296</v>
      </c>
      <c r="D60" s="340">
        <v>100</v>
      </c>
      <c r="E60" s="340">
        <v>45</v>
      </c>
      <c r="F60" s="340">
        <v>45</v>
      </c>
      <c r="G60" s="340">
        <v>0</v>
      </c>
      <c r="H60" s="341">
        <v>1.6</v>
      </c>
    </row>
    <row r="61" spans="1:8" ht="12.75" customHeight="1">
      <c r="A61" s="33" t="s">
        <v>879</v>
      </c>
      <c r="B61" s="26" t="s">
        <v>48</v>
      </c>
      <c r="C61" s="190"/>
      <c r="D61" s="179">
        <f>SUM(D62:D62)</f>
        <v>262</v>
      </c>
      <c r="E61" s="179">
        <f>SUM(E62:E62)</f>
        <v>44</v>
      </c>
      <c r="F61" s="179">
        <f>SUM(F62:F62)</f>
        <v>44</v>
      </c>
      <c r="G61" s="179">
        <f>SUM(G62:G62)</f>
        <v>0</v>
      </c>
      <c r="H61" s="202"/>
    </row>
    <row r="62" spans="1:8" ht="12.75" customHeight="1">
      <c r="A62" s="9"/>
      <c r="B62" s="11" t="s">
        <v>231</v>
      </c>
      <c r="C62" s="193" t="s">
        <v>316</v>
      </c>
      <c r="D62" s="340">
        <v>262</v>
      </c>
      <c r="E62" s="340">
        <v>44</v>
      </c>
      <c r="F62" s="340">
        <v>44</v>
      </c>
      <c r="G62" s="340">
        <v>0</v>
      </c>
      <c r="H62" s="341">
        <v>3</v>
      </c>
    </row>
    <row r="63" spans="1:8" ht="12.75" customHeight="1">
      <c r="A63" s="2" t="s">
        <v>880</v>
      </c>
      <c r="B63" s="3" t="s">
        <v>50</v>
      </c>
      <c r="C63" s="60"/>
      <c r="D63" s="44">
        <f>SUM(D64:D65)</f>
        <v>651</v>
      </c>
      <c r="E63" s="44">
        <f>SUM(E64:E65)</f>
        <v>614</v>
      </c>
      <c r="F63" s="44">
        <f>SUM(F64:F65)</f>
        <v>611</v>
      </c>
      <c r="G63" s="44">
        <f>SUM(G64:G65)</f>
        <v>0</v>
      </c>
      <c r="H63" s="45"/>
    </row>
    <row r="64" spans="1:8" ht="12.75" customHeight="1">
      <c r="A64" s="6"/>
      <c r="B64" s="13" t="s">
        <v>172</v>
      </c>
      <c r="C64" s="84" t="s">
        <v>321</v>
      </c>
      <c r="D64" s="185">
        <v>431</v>
      </c>
      <c r="E64" s="185">
        <v>431</v>
      </c>
      <c r="F64" s="185">
        <v>431</v>
      </c>
      <c r="G64" s="185"/>
      <c r="H64" s="72">
        <v>1.15</v>
      </c>
    </row>
    <row r="65" spans="1:8" ht="12.75" customHeight="1">
      <c r="A65" s="145"/>
      <c r="B65" s="11" t="s">
        <v>231</v>
      </c>
      <c r="C65" s="193" t="s">
        <v>305</v>
      </c>
      <c r="D65" s="340">
        <v>220</v>
      </c>
      <c r="E65" s="340">
        <v>183</v>
      </c>
      <c r="F65" s="340">
        <v>180</v>
      </c>
      <c r="G65" s="340">
        <v>0</v>
      </c>
      <c r="H65" s="341">
        <v>0</v>
      </c>
    </row>
    <row r="66" spans="1:8" ht="12.75" customHeight="1">
      <c r="A66" s="2" t="s">
        <v>881</v>
      </c>
      <c r="B66" s="3" t="s">
        <v>337</v>
      </c>
      <c r="C66" s="60"/>
      <c r="D66" s="44">
        <f>SUM(D67:D68)</f>
        <v>181</v>
      </c>
      <c r="E66" s="44">
        <f>SUM(E67:E68)</f>
        <v>181</v>
      </c>
      <c r="F66" s="44">
        <f>SUM(F67:F68)</f>
        <v>181</v>
      </c>
      <c r="G66" s="44">
        <f>SUM(G67:G68)</f>
        <v>0</v>
      </c>
      <c r="H66" s="45"/>
    </row>
    <row r="67" spans="1:8" ht="12.75" customHeight="1">
      <c r="A67" s="112"/>
      <c r="B67" s="13" t="s">
        <v>172</v>
      </c>
      <c r="C67" s="190" t="s">
        <v>305</v>
      </c>
      <c r="D67" s="143">
        <v>78</v>
      </c>
      <c r="E67" s="143">
        <v>78</v>
      </c>
      <c r="F67" s="143">
        <v>78</v>
      </c>
      <c r="G67" s="143"/>
      <c r="H67" s="202">
        <v>0.45</v>
      </c>
    </row>
    <row r="68" spans="1:8" ht="12.75" customHeight="1">
      <c r="A68" s="9"/>
      <c r="B68" s="133"/>
      <c r="C68" s="193" t="s">
        <v>321</v>
      </c>
      <c r="D68" s="340">
        <v>103</v>
      </c>
      <c r="E68" s="340">
        <v>103</v>
      </c>
      <c r="F68" s="340">
        <v>103</v>
      </c>
      <c r="G68" s="340"/>
      <c r="H68" s="341">
        <v>1.5</v>
      </c>
    </row>
    <row r="69" spans="1:8" ht="12.75" customHeight="1">
      <c r="A69" s="2" t="s">
        <v>883</v>
      </c>
      <c r="B69" s="3" t="s">
        <v>51</v>
      </c>
      <c r="C69" s="60"/>
      <c r="D69" s="44">
        <f>SUM(D70:D71)</f>
        <v>551</v>
      </c>
      <c r="E69" s="44">
        <f>SUM(E70:E71)</f>
        <v>541</v>
      </c>
      <c r="F69" s="44">
        <f>SUM(F70:F71)</f>
        <v>541</v>
      </c>
      <c r="G69" s="44">
        <f>SUM(G70:G71)</f>
        <v>0</v>
      </c>
      <c r="H69" s="45"/>
    </row>
    <row r="70" spans="1:8" ht="12.75" customHeight="1">
      <c r="A70" s="6"/>
      <c r="B70" s="13" t="s">
        <v>172</v>
      </c>
      <c r="C70" s="84" t="s">
        <v>305</v>
      </c>
      <c r="D70" s="185">
        <v>61</v>
      </c>
      <c r="E70" s="185">
        <v>61</v>
      </c>
      <c r="F70" s="185">
        <v>61</v>
      </c>
      <c r="G70" s="185"/>
      <c r="H70" s="72">
        <v>0.15</v>
      </c>
    </row>
    <row r="71" spans="1:8" ht="12.75" customHeight="1" thickBot="1">
      <c r="A71" s="112"/>
      <c r="B71" s="163" t="s">
        <v>231</v>
      </c>
      <c r="C71" s="190" t="s">
        <v>308</v>
      </c>
      <c r="D71" s="143">
        <v>490</v>
      </c>
      <c r="E71" s="143">
        <v>480</v>
      </c>
      <c r="F71" s="143">
        <v>480</v>
      </c>
      <c r="G71" s="143">
        <v>0</v>
      </c>
      <c r="H71" s="202">
        <v>0.7</v>
      </c>
    </row>
    <row r="72" spans="1:8" s="4" customFormat="1" ht="12.75" customHeight="1" thickBot="1">
      <c r="A72" s="24"/>
      <c r="B72" s="159" t="s">
        <v>193</v>
      </c>
      <c r="C72" s="283"/>
      <c r="D72" s="197">
        <f>D59+D61+D63+D66+D69</f>
        <v>1745</v>
      </c>
      <c r="E72" s="197">
        <f>E59+E61+E63+E66+E69</f>
        <v>1425</v>
      </c>
      <c r="F72" s="197">
        <f>F59+F61+F63+F66+F69</f>
        <v>1422</v>
      </c>
      <c r="G72" s="197">
        <f>G59+G61+G63+G66+G69</f>
        <v>0</v>
      </c>
      <c r="H72" s="231"/>
    </row>
    <row r="73" spans="1:8" ht="12.75" customHeight="1">
      <c r="A73" s="35"/>
      <c r="B73" s="36" t="s">
        <v>7</v>
      </c>
      <c r="C73" s="232"/>
      <c r="D73" s="233"/>
      <c r="E73" s="233"/>
      <c r="F73" s="233"/>
      <c r="G73" s="233"/>
      <c r="H73" s="207"/>
    </row>
    <row r="74" spans="1:8" ht="12.75" customHeight="1">
      <c r="A74" s="2" t="s">
        <v>878</v>
      </c>
      <c r="B74" s="3" t="s">
        <v>214</v>
      </c>
      <c r="C74" s="60"/>
      <c r="D74" s="44">
        <f>SUM(D75:D76)</f>
        <v>5500</v>
      </c>
      <c r="E74" s="44">
        <f>SUM(E75:E76)</f>
        <v>4207</v>
      </c>
      <c r="F74" s="44">
        <f>SUM(F75:F76)</f>
        <v>4207</v>
      </c>
      <c r="G74" s="44">
        <f>SUM(G75:G76)</f>
        <v>0</v>
      </c>
      <c r="H74" s="45"/>
    </row>
    <row r="75" spans="1:8" ht="12.75" customHeight="1">
      <c r="A75" s="5"/>
      <c r="B75" s="10" t="s">
        <v>231</v>
      </c>
      <c r="C75" s="339" t="s">
        <v>305</v>
      </c>
      <c r="D75" s="198">
        <v>2100</v>
      </c>
      <c r="E75" s="198">
        <v>2010</v>
      </c>
      <c r="F75" s="198">
        <v>2010</v>
      </c>
      <c r="G75" s="198">
        <v>0</v>
      </c>
      <c r="H75" s="338">
        <v>0</v>
      </c>
    </row>
    <row r="76" spans="1:8" ht="12.75" customHeight="1" thickBot="1">
      <c r="A76" s="49"/>
      <c r="B76" s="57"/>
      <c r="C76" s="348" t="s">
        <v>309</v>
      </c>
      <c r="D76" s="349">
        <v>3400</v>
      </c>
      <c r="E76" s="349">
        <v>2197</v>
      </c>
      <c r="F76" s="349">
        <v>2197</v>
      </c>
      <c r="G76" s="349">
        <v>0</v>
      </c>
      <c r="H76" s="350">
        <v>0.6</v>
      </c>
    </row>
    <row r="77" spans="1:8" ht="12.75" customHeight="1" thickBot="1">
      <c r="A77" s="351"/>
      <c r="B77" s="352" t="s">
        <v>232</v>
      </c>
      <c r="C77" s="353"/>
      <c r="D77" s="354">
        <f>D74</f>
        <v>5500</v>
      </c>
      <c r="E77" s="354">
        <f>E74</f>
        <v>4207</v>
      </c>
      <c r="F77" s="354">
        <f>F74</f>
        <v>4207</v>
      </c>
      <c r="G77" s="354">
        <f>G74</f>
        <v>0</v>
      </c>
      <c r="H77" s="355"/>
    </row>
    <row r="78" spans="1:8" s="4" customFormat="1" ht="12.75" customHeight="1" thickBot="1">
      <c r="A78" s="24" t="s">
        <v>431</v>
      </c>
      <c r="B78" s="159" t="s">
        <v>15</v>
      </c>
      <c r="C78" s="283"/>
      <c r="D78" s="226">
        <f>D57+D72+D77</f>
        <v>477229</v>
      </c>
      <c r="E78" s="226">
        <f>E57+E72+E77</f>
        <v>298837</v>
      </c>
      <c r="F78" s="226">
        <f>F57+F72+F77</f>
        <v>123618</v>
      </c>
      <c r="G78" s="226">
        <f>G57+G72+G77</f>
        <v>71460</v>
      </c>
      <c r="H78" s="231"/>
    </row>
    <row r="79" spans="1:8" ht="12.75" customHeight="1" thickBot="1">
      <c r="A79" s="24"/>
      <c r="B79" s="473" t="s">
        <v>28</v>
      </c>
      <c r="C79" s="473"/>
      <c r="D79" s="473"/>
      <c r="E79" s="473"/>
      <c r="F79" s="473"/>
      <c r="G79" s="473"/>
      <c r="H79" s="25"/>
    </row>
    <row r="80" spans="1:8" ht="12.75" customHeight="1" thickBot="1">
      <c r="A80" s="12"/>
      <c r="B80" s="26" t="s">
        <v>8</v>
      </c>
      <c r="C80" s="342"/>
      <c r="D80" s="343"/>
      <c r="E80" s="343"/>
      <c r="F80" s="343"/>
      <c r="G80" s="343"/>
      <c r="H80" s="344"/>
    </row>
    <row r="81" spans="1:8" ht="12.75" customHeight="1" thickBot="1">
      <c r="A81" s="24"/>
      <c r="B81" s="159" t="s">
        <v>168</v>
      </c>
      <c r="C81" s="211"/>
      <c r="D81" s="197">
        <v>0</v>
      </c>
      <c r="E81" s="197">
        <v>0</v>
      </c>
      <c r="F81" s="197">
        <v>0</v>
      </c>
      <c r="G81" s="197">
        <v>0</v>
      </c>
      <c r="H81" s="204"/>
    </row>
    <row r="82" spans="1:8" ht="12.75" customHeight="1" thickBot="1">
      <c r="A82" s="17"/>
      <c r="B82" s="18" t="s">
        <v>9</v>
      </c>
      <c r="C82" s="165"/>
      <c r="D82" s="227"/>
      <c r="E82" s="227"/>
      <c r="F82" s="227"/>
      <c r="G82" s="227"/>
      <c r="H82" s="203"/>
    </row>
    <row r="83" spans="1:8" ht="12.75" customHeight="1">
      <c r="A83" s="22" t="s">
        <v>3</v>
      </c>
      <c r="B83" s="23" t="s">
        <v>438</v>
      </c>
      <c r="C83" s="228"/>
      <c r="D83" s="229">
        <f>D84</f>
        <v>200</v>
      </c>
      <c r="E83" s="229">
        <f>E84</f>
        <v>150</v>
      </c>
      <c r="F83" s="229">
        <f>F84</f>
        <v>150</v>
      </c>
      <c r="G83" s="229">
        <f>G84</f>
        <v>0</v>
      </c>
      <c r="H83" s="230"/>
    </row>
    <row r="84" spans="1:8" ht="12.75" customHeight="1" thickBot="1">
      <c r="A84" s="49"/>
      <c r="B84" s="172" t="s">
        <v>160</v>
      </c>
      <c r="C84" s="348" t="s">
        <v>600</v>
      </c>
      <c r="D84" s="349">
        <v>200</v>
      </c>
      <c r="E84" s="349">
        <v>150</v>
      </c>
      <c r="F84" s="349">
        <v>150</v>
      </c>
      <c r="G84" s="349"/>
      <c r="H84" s="350">
        <v>0.8</v>
      </c>
    </row>
    <row r="85" spans="1:8" ht="12.75" customHeight="1">
      <c r="A85" s="35"/>
      <c r="B85" s="36" t="s">
        <v>185</v>
      </c>
      <c r="C85" s="232"/>
      <c r="D85" s="356">
        <f>D83</f>
        <v>200</v>
      </c>
      <c r="E85" s="356">
        <f>E83</f>
        <v>150</v>
      </c>
      <c r="F85" s="356">
        <f>F83</f>
        <v>150</v>
      </c>
      <c r="G85" s="356">
        <f>G83</f>
        <v>0</v>
      </c>
      <c r="H85" s="207"/>
    </row>
    <row r="86" spans="1:8" ht="12.75" customHeight="1">
      <c r="A86" s="27"/>
      <c r="B86" s="28" t="s">
        <v>7</v>
      </c>
      <c r="C86" s="29"/>
      <c r="D86" s="30"/>
      <c r="E86" s="30"/>
      <c r="F86" s="30"/>
      <c r="G86" s="30"/>
      <c r="H86" s="31"/>
    </row>
    <row r="87" spans="1:8" ht="12.75" customHeight="1" thickBot="1">
      <c r="A87" s="351"/>
      <c r="B87" s="352" t="s">
        <v>232</v>
      </c>
      <c r="C87" s="353"/>
      <c r="D87" s="44">
        <v>0</v>
      </c>
      <c r="E87" s="44">
        <v>0</v>
      </c>
      <c r="F87" s="44">
        <v>0</v>
      </c>
      <c r="G87" s="44">
        <v>0</v>
      </c>
      <c r="H87" s="355"/>
    </row>
    <row r="88" spans="1:9" ht="13.5" thickBot="1">
      <c r="A88" s="24" t="s">
        <v>432</v>
      </c>
      <c r="B88" s="159" t="s">
        <v>15</v>
      </c>
      <c r="C88" s="211"/>
      <c r="D88" s="197">
        <f>D81+D85+D87</f>
        <v>200</v>
      </c>
      <c r="E88" s="197">
        <f>E81+E85+E87</f>
        <v>150</v>
      </c>
      <c r="F88" s="197">
        <f>F81+F85+F87</f>
        <v>150</v>
      </c>
      <c r="G88" s="197">
        <f>G81+G85+G87</f>
        <v>0</v>
      </c>
      <c r="H88" s="204"/>
      <c r="I88" s="32"/>
    </row>
    <row r="89" spans="1:8" ht="13.5" thickBot="1">
      <c r="A89" s="33"/>
      <c r="B89" s="474" t="s">
        <v>23</v>
      </c>
      <c r="C89" s="474"/>
      <c r="D89" s="474"/>
      <c r="E89" s="474"/>
      <c r="F89" s="474"/>
      <c r="G89" s="474"/>
      <c r="H89" s="34"/>
    </row>
    <row r="90" spans="1:8" ht="12.75">
      <c r="A90" s="35"/>
      <c r="B90" s="36" t="s">
        <v>8</v>
      </c>
      <c r="C90" s="37"/>
      <c r="D90" s="38"/>
      <c r="E90" s="38"/>
      <c r="F90" s="38"/>
      <c r="G90" s="38"/>
      <c r="H90" s="39"/>
    </row>
    <row r="91" spans="1:8" ht="12.75">
      <c r="A91" s="2" t="s">
        <v>878</v>
      </c>
      <c r="B91" s="3" t="s">
        <v>208</v>
      </c>
      <c r="C91" s="40"/>
      <c r="D91" s="41">
        <f>SUM(D92:D92)</f>
        <v>4080</v>
      </c>
      <c r="E91" s="41">
        <f>SUM(E92:E92)</f>
        <v>3800</v>
      </c>
      <c r="F91" s="41">
        <f>SUM(F92:F92)</f>
        <v>3800</v>
      </c>
      <c r="G91" s="41">
        <f>SUM(G92:G92)</f>
        <v>0</v>
      </c>
      <c r="H91" s="42"/>
    </row>
    <row r="92" spans="1:8" ht="12.75">
      <c r="A92" s="9"/>
      <c r="B92" s="11" t="s">
        <v>93</v>
      </c>
      <c r="C92" s="193" t="s">
        <v>710</v>
      </c>
      <c r="D92" s="357">
        <v>4080</v>
      </c>
      <c r="E92" s="357">
        <v>3800</v>
      </c>
      <c r="F92" s="357">
        <v>3800</v>
      </c>
      <c r="G92" s="357"/>
      <c r="H92" s="358">
        <v>0.1</v>
      </c>
    </row>
    <row r="93" spans="1:8" ht="12.75">
      <c r="A93" s="33" t="s">
        <v>879</v>
      </c>
      <c r="B93" s="78" t="s">
        <v>464</v>
      </c>
      <c r="C93" s="190"/>
      <c r="D93" s="56">
        <f>D94</f>
        <v>1560</v>
      </c>
      <c r="E93" s="56">
        <f>E94</f>
        <v>435</v>
      </c>
      <c r="F93" s="56">
        <f>F94</f>
        <v>435</v>
      </c>
      <c r="G93" s="56">
        <f>G94</f>
        <v>0</v>
      </c>
      <c r="H93" s="115"/>
    </row>
    <row r="94" spans="1:8" ht="12.75">
      <c r="A94" s="9"/>
      <c r="B94" s="11" t="s">
        <v>231</v>
      </c>
      <c r="C94" s="193" t="s">
        <v>541</v>
      </c>
      <c r="D94" s="357">
        <v>1560</v>
      </c>
      <c r="E94" s="357">
        <v>435</v>
      </c>
      <c r="F94" s="357">
        <v>435</v>
      </c>
      <c r="G94" s="357">
        <v>0</v>
      </c>
      <c r="H94" s="358">
        <v>0.1</v>
      </c>
    </row>
    <row r="95" spans="1:8" ht="12.75">
      <c r="A95" s="2" t="s">
        <v>880</v>
      </c>
      <c r="B95" s="3" t="s">
        <v>60</v>
      </c>
      <c r="C95" s="15"/>
      <c r="D95" s="44">
        <f>SUM(D96)</f>
        <v>49200</v>
      </c>
      <c r="E95" s="44">
        <f>SUM(E96)</f>
        <v>44750</v>
      </c>
      <c r="F95" s="44">
        <f>SUM(F96)</f>
        <v>44750</v>
      </c>
      <c r="G95" s="44">
        <f>SUM(G96)</f>
        <v>0</v>
      </c>
      <c r="H95" s="45"/>
    </row>
    <row r="96" spans="1:8" ht="12.75">
      <c r="A96" s="9"/>
      <c r="B96" s="11" t="s">
        <v>93</v>
      </c>
      <c r="C96" s="193" t="s">
        <v>710</v>
      </c>
      <c r="D96" s="340">
        <v>49200</v>
      </c>
      <c r="E96" s="340">
        <v>44750</v>
      </c>
      <c r="F96" s="340">
        <v>44750</v>
      </c>
      <c r="G96" s="340"/>
      <c r="H96" s="341">
        <v>0.1</v>
      </c>
    </row>
    <row r="97" spans="1:8" ht="12.75">
      <c r="A97" s="2" t="s">
        <v>881</v>
      </c>
      <c r="B97" s="3" t="s">
        <v>98</v>
      </c>
      <c r="C97" s="60"/>
      <c r="D97" s="44">
        <f>SUM(D98)</f>
        <v>55</v>
      </c>
      <c r="E97" s="44">
        <f>SUM(E98)</f>
        <v>55</v>
      </c>
      <c r="F97" s="44">
        <f>SUM(F98)</f>
        <v>55</v>
      </c>
      <c r="G97" s="44">
        <f>SUM(G98)</f>
        <v>0</v>
      </c>
      <c r="H97" s="45"/>
    </row>
    <row r="98" spans="1:8" ht="12.75">
      <c r="A98" s="9"/>
      <c r="B98" s="11" t="s">
        <v>172</v>
      </c>
      <c r="C98" s="193" t="s">
        <v>321</v>
      </c>
      <c r="D98" s="340">
        <v>55</v>
      </c>
      <c r="E98" s="340">
        <v>55</v>
      </c>
      <c r="F98" s="340">
        <v>55</v>
      </c>
      <c r="G98" s="340"/>
      <c r="H98" s="341">
        <v>0.25</v>
      </c>
    </row>
    <row r="99" spans="1:8" ht="12.75">
      <c r="A99" s="2" t="s">
        <v>882</v>
      </c>
      <c r="B99" s="3" t="s">
        <v>43</v>
      </c>
      <c r="C99" s="15"/>
      <c r="D99" s="44">
        <f>SUM(D100:D102)</f>
        <v>179651</v>
      </c>
      <c r="E99" s="44">
        <f>SUM(E100:E102)</f>
        <v>123819</v>
      </c>
      <c r="F99" s="44">
        <f>SUM(F100:F102)</f>
        <v>123819</v>
      </c>
      <c r="G99" s="44">
        <f>SUM(G100:G102)</f>
        <v>0</v>
      </c>
      <c r="H99" s="45"/>
    </row>
    <row r="100" spans="1:8" ht="12.75">
      <c r="A100" s="12"/>
      <c r="B100" s="19" t="s">
        <v>231</v>
      </c>
      <c r="C100" s="342" t="s">
        <v>355</v>
      </c>
      <c r="D100" s="343">
        <v>88320</v>
      </c>
      <c r="E100" s="343">
        <v>69265</v>
      </c>
      <c r="F100" s="343">
        <v>69265</v>
      </c>
      <c r="G100" s="343">
        <v>0</v>
      </c>
      <c r="H100" s="344" t="s">
        <v>465</v>
      </c>
    </row>
    <row r="101" spans="1:8" ht="12.75">
      <c r="A101" s="12"/>
      <c r="B101" s="20"/>
      <c r="C101" s="342" t="s">
        <v>354</v>
      </c>
      <c r="D101" s="343">
        <v>57731</v>
      </c>
      <c r="E101" s="343">
        <v>22694</v>
      </c>
      <c r="F101" s="343">
        <v>22694</v>
      </c>
      <c r="G101" s="343">
        <v>0</v>
      </c>
      <c r="H101" s="344" t="s">
        <v>466</v>
      </c>
    </row>
    <row r="102" spans="1:8" ht="12.75">
      <c r="A102" s="9"/>
      <c r="B102" s="11" t="s">
        <v>93</v>
      </c>
      <c r="C102" s="193" t="s">
        <v>710</v>
      </c>
      <c r="D102" s="340">
        <v>33600</v>
      </c>
      <c r="E102" s="340">
        <v>31860</v>
      </c>
      <c r="F102" s="340">
        <v>31860</v>
      </c>
      <c r="G102" s="340"/>
      <c r="H102" s="341">
        <v>0.1</v>
      </c>
    </row>
    <row r="103" spans="1:8" ht="12.75">
      <c r="A103" s="2" t="s">
        <v>883</v>
      </c>
      <c r="B103" s="3" t="s">
        <v>101</v>
      </c>
      <c r="C103" s="15"/>
      <c r="D103" s="21">
        <f>SUM(D104)</f>
        <v>14</v>
      </c>
      <c r="E103" s="21">
        <f>SUM(E104)</f>
        <v>14</v>
      </c>
      <c r="F103" s="21">
        <f>SUM(F104)</f>
        <v>14</v>
      </c>
      <c r="G103" s="21">
        <f>SUM(G104)</f>
        <v>0</v>
      </c>
      <c r="H103" s="16"/>
    </row>
    <row r="104" spans="1:8" ht="13.5" thickBot="1">
      <c r="A104" s="33"/>
      <c r="B104" s="19" t="s">
        <v>172</v>
      </c>
      <c r="C104" s="359" t="s">
        <v>321</v>
      </c>
      <c r="D104" s="360">
        <v>14</v>
      </c>
      <c r="E104" s="360">
        <v>14</v>
      </c>
      <c r="F104" s="360">
        <v>14</v>
      </c>
      <c r="G104" s="360"/>
      <c r="H104" s="361">
        <v>0.55</v>
      </c>
    </row>
    <row r="105" spans="1:8" ht="12" customHeight="1" thickBot="1">
      <c r="A105" s="24"/>
      <c r="B105" s="234" t="s">
        <v>168</v>
      </c>
      <c r="C105" s="283"/>
      <c r="D105" s="235">
        <f>D91+D93+D95+D97+D99+D103</f>
        <v>234560</v>
      </c>
      <c r="E105" s="235">
        <f>E91+E93+E95+E97+E99+E103</f>
        <v>172873</v>
      </c>
      <c r="F105" s="235">
        <f>F91+F93+F95+F97+F99+F103</f>
        <v>172873</v>
      </c>
      <c r="G105" s="235">
        <f>G91+G93+G95+G97+G99+G103</f>
        <v>0</v>
      </c>
      <c r="H105" s="25"/>
    </row>
    <row r="106" spans="1:8" ht="12.75">
      <c r="A106" s="17"/>
      <c r="B106" s="18" t="s">
        <v>9</v>
      </c>
      <c r="C106" s="285"/>
      <c r="D106" s="169"/>
      <c r="E106" s="169"/>
      <c r="F106" s="169"/>
      <c r="G106" s="169"/>
      <c r="H106" s="170"/>
    </row>
    <row r="107" spans="1:8" ht="12.75">
      <c r="A107" s="2" t="s">
        <v>878</v>
      </c>
      <c r="B107" s="3" t="s">
        <v>87</v>
      </c>
      <c r="C107" s="15"/>
      <c r="D107" s="44">
        <f>SUM(D108:D111)</f>
        <v>3500</v>
      </c>
      <c r="E107" s="44">
        <f>SUM(E108:E111)</f>
        <v>639</v>
      </c>
      <c r="F107" s="44">
        <f>SUM(F108:F111)</f>
        <v>639</v>
      </c>
      <c r="G107" s="44">
        <f>SUM(G108:G111)</f>
        <v>0</v>
      </c>
      <c r="H107" s="45"/>
    </row>
    <row r="108" spans="1:8" ht="12.75">
      <c r="A108" s="5"/>
      <c r="B108" s="10" t="s">
        <v>160</v>
      </c>
      <c r="C108" s="339" t="s">
        <v>601</v>
      </c>
      <c r="D108" s="73">
        <v>1000</v>
      </c>
      <c r="E108" s="73">
        <v>268</v>
      </c>
      <c r="F108" s="73">
        <v>268</v>
      </c>
      <c r="G108" s="73"/>
      <c r="H108" s="362">
        <v>0.25</v>
      </c>
    </row>
    <row r="109" spans="1:8" ht="12.75">
      <c r="A109" s="12"/>
      <c r="B109" s="19"/>
      <c r="C109" s="342" t="s">
        <v>602</v>
      </c>
      <c r="D109" s="363">
        <v>500</v>
      </c>
      <c r="E109" s="363">
        <v>121</v>
      </c>
      <c r="F109" s="363">
        <v>121</v>
      </c>
      <c r="G109" s="363"/>
      <c r="H109" s="364">
        <v>0.35</v>
      </c>
    </row>
    <row r="110" spans="1:8" ht="12.75">
      <c r="A110" s="12"/>
      <c r="B110" s="19"/>
      <c r="C110" s="342" t="s">
        <v>603</v>
      </c>
      <c r="D110" s="363">
        <v>1000</v>
      </c>
      <c r="E110" s="363">
        <v>130</v>
      </c>
      <c r="F110" s="363">
        <v>130</v>
      </c>
      <c r="G110" s="363"/>
      <c r="H110" s="364">
        <v>0.45</v>
      </c>
    </row>
    <row r="111" spans="1:8" ht="13.5" thickBot="1">
      <c r="A111" s="9"/>
      <c r="B111" s="236"/>
      <c r="C111" s="193" t="s">
        <v>604</v>
      </c>
      <c r="D111" s="365">
        <v>1000</v>
      </c>
      <c r="E111" s="365">
        <v>120</v>
      </c>
      <c r="F111" s="365">
        <v>120</v>
      </c>
      <c r="G111" s="365"/>
      <c r="H111" s="366">
        <v>0.7</v>
      </c>
    </row>
    <row r="112" spans="1:8" ht="13.5" thickBot="1">
      <c r="A112" s="24"/>
      <c r="B112" s="234" t="s">
        <v>193</v>
      </c>
      <c r="C112" s="237"/>
      <c r="D112" s="235">
        <f>D107</f>
        <v>3500</v>
      </c>
      <c r="E112" s="235">
        <f>E107</f>
        <v>639</v>
      </c>
      <c r="F112" s="235">
        <f>F107</f>
        <v>639</v>
      </c>
      <c r="G112" s="235">
        <f>G107</f>
        <v>0</v>
      </c>
      <c r="H112" s="25"/>
    </row>
    <row r="113" spans="1:8" ht="13.5" thickBot="1">
      <c r="A113" s="50"/>
      <c r="B113" s="51" t="s">
        <v>7</v>
      </c>
      <c r="C113" s="52"/>
      <c r="D113" s="53"/>
      <c r="E113" s="53"/>
      <c r="F113" s="53"/>
      <c r="G113" s="53"/>
      <c r="H113" s="54"/>
    </row>
    <row r="114" spans="1:8" ht="13.5" thickBot="1">
      <c r="A114" s="24"/>
      <c r="B114" s="234" t="s">
        <v>232</v>
      </c>
      <c r="C114" s="237"/>
      <c r="D114" s="235"/>
      <c r="E114" s="235"/>
      <c r="F114" s="235"/>
      <c r="G114" s="235"/>
      <c r="H114" s="25"/>
    </row>
    <row r="115" spans="1:8" ht="13.5" thickBot="1">
      <c r="A115" s="24" t="s">
        <v>433</v>
      </c>
      <c r="B115" s="159" t="s">
        <v>15</v>
      </c>
      <c r="C115" s="237"/>
      <c r="D115" s="235">
        <f>D105+D112+D114</f>
        <v>238060</v>
      </c>
      <c r="E115" s="235">
        <f>E105+E112+E114</f>
        <v>173512</v>
      </c>
      <c r="F115" s="235">
        <f>F105+F112+F114</f>
        <v>173512</v>
      </c>
      <c r="G115" s="235">
        <f>G105+G112+G114</f>
        <v>0</v>
      </c>
      <c r="H115" s="25"/>
    </row>
    <row r="116" spans="1:8" ht="12.75">
      <c r="A116" s="17"/>
      <c r="B116" s="477" t="s">
        <v>25</v>
      </c>
      <c r="C116" s="477"/>
      <c r="D116" s="477"/>
      <c r="E116" s="477"/>
      <c r="F116" s="477"/>
      <c r="G116" s="477"/>
      <c r="H116" s="170"/>
    </row>
    <row r="117" spans="1:8" ht="12.75">
      <c r="A117" s="27"/>
      <c r="B117" s="28" t="s">
        <v>8</v>
      </c>
      <c r="C117" s="136"/>
      <c r="D117" s="148"/>
      <c r="E117" s="148"/>
      <c r="F117" s="148"/>
      <c r="G117" s="148"/>
      <c r="H117" s="238"/>
    </row>
    <row r="118" spans="1:8" ht="13.5" customHeight="1">
      <c r="A118" s="59">
        <v>1</v>
      </c>
      <c r="B118" s="3" t="s">
        <v>208</v>
      </c>
      <c r="C118" s="60"/>
      <c r="D118" s="87">
        <f>SUM(D119:D122)</f>
        <v>1308</v>
      </c>
      <c r="E118" s="87">
        <f>SUM(E119:E122)</f>
        <v>1093</v>
      </c>
      <c r="F118" s="87">
        <f>SUM(F119:F122)</f>
        <v>1093</v>
      </c>
      <c r="G118" s="87">
        <f>SUM(G119:G122)</f>
        <v>0</v>
      </c>
      <c r="H118" s="117"/>
    </row>
    <row r="119" spans="1:8" ht="13.5" customHeight="1">
      <c r="A119" s="61"/>
      <c r="B119" s="10" t="s">
        <v>231</v>
      </c>
      <c r="C119" s="339" t="s">
        <v>290</v>
      </c>
      <c r="D119" s="73">
        <v>18</v>
      </c>
      <c r="E119" s="73">
        <v>18</v>
      </c>
      <c r="F119" s="73">
        <v>18</v>
      </c>
      <c r="G119" s="73">
        <v>0</v>
      </c>
      <c r="H119" s="367">
        <v>0.35</v>
      </c>
    </row>
    <row r="120" spans="1:8" ht="13.5" customHeight="1">
      <c r="A120" s="266"/>
      <c r="B120" s="19"/>
      <c r="C120" s="342" t="s">
        <v>288</v>
      </c>
      <c r="D120" s="363">
        <v>50</v>
      </c>
      <c r="E120" s="363">
        <v>3</v>
      </c>
      <c r="F120" s="363">
        <v>3</v>
      </c>
      <c r="G120" s="363">
        <v>0</v>
      </c>
      <c r="H120" s="43">
        <v>1.7</v>
      </c>
    </row>
    <row r="121" spans="1:8" ht="13.5" customHeight="1">
      <c r="A121" s="266"/>
      <c r="B121" s="19"/>
      <c r="C121" s="342" t="s">
        <v>301</v>
      </c>
      <c r="D121" s="363">
        <v>90</v>
      </c>
      <c r="E121" s="363">
        <v>58</v>
      </c>
      <c r="F121" s="363">
        <v>58</v>
      </c>
      <c r="G121" s="363">
        <v>0</v>
      </c>
      <c r="H121" s="43">
        <v>0.15</v>
      </c>
    </row>
    <row r="122" spans="1:8" ht="13.5" customHeight="1">
      <c r="A122" s="62"/>
      <c r="B122" s="11" t="s">
        <v>93</v>
      </c>
      <c r="C122" s="193" t="s">
        <v>711</v>
      </c>
      <c r="D122" s="365">
        <v>1150</v>
      </c>
      <c r="E122" s="365">
        <v>1014</v>
      </c>
      <c r="F122" s="365">
        <v>1014</v>
      </c>
      <c r="G122" s="365"/>
      <c r="H122" s="358">
        <v>0.25</v>
      </c>
    </row>
    <row r="123" spans="1:8" ht="12.75">
      <c r="A123" s="2" t="s">
        <v>879</v>
      </c>
      <c r="B123" s="3" t="s">
        <v>39</v>
      </c>
      <c r="C123" s="15"/>
      <c r="D123" s="44">
        <f>SUM(D124:D132)</f>
        <v>2952</v>
      </c>
      <c r="E123" s="44">
        <f>SUM(E124:E132)</f>
        <v>818</v>
      </c>
      <c r="F123" s="44">
        <f>SUM(F124:F132)</f>
        <v>774</v>
      </c>
      <c r="G123" s="44">
        <f>SUM(G124:G132)</f>
        <v>44</v>
      </c>
      <c r="H123" s="45"/>
    </row>
    <row r="124" spans="1:8" ht="12.75">
      <c r="A124" s="5"/>
      <c r="B124" s="10" t="s">
        <v>160</v>
      </c>
      <c r="C124" s="339" t="s">
        <v>605</v>
      </c>
      <c r="D124" s="73">
        <v>25</v>
      </c>
      <c r="E124" s="73">
        <v>2</v>
      </c>
      <c r="F124" s="73"/>
      <c r="G124" s="73">
        <v>2</v>
      </c>
      <c r="H124" s="367">
        <v>3.9</v>
      </c>
    </row>
    <row r="125" spans="1:8" ht="12.75">
      <c r="A125" s="12"/>
      <c r="B125" s="19"/>
      <c r="C125" s="342" t="s">
        <v>322</v>
      </c>
      <c r="D125" s="363">
        <v>1600</v>
      </c>
      <c r="E125" s="363">
        <v>361</v>
      </c>
      <c r="F125" s="363">
        <v>361</v>
      </c>
      <c r="G125" s="363">
        <v>0</v>
      </c>
      <c r="H125" s="43" t="s">
        <v>607</v>
      </c>
    </row>
    <row r="126" spans="1:8" ht="12.75">
      <c r="A126" s="12"/>
      <c r="B126" s="19" t="s">
        <v>240</v>
      </c>
      <c r="C126" s="342" t="s">
        <v>620</v>
      </c>
      <c r="D126" s="363">
        <v>119</v>
      </c>
      <c r="E126" s="363">
        <v>18</v>
      </c>
      <c r="F126" s="363">
        <v>0</v>
      </c>
      <c r="G126" s="363">
        <v>18</v>
      </c>
      <c r="H126" s="43">
        <v>3.5</v>
      </c>
    </row>
    <row r="127" spans="1:8" ht="12.75">
      <c r="A127" s="12"/>
      <c r="B127" s="19"/>
      <c r="C127" s="342" t="s">
        <v>449</v>
      </c>
      <c r="D127" s="363">
        <v>300</v>
      </c>
      <c r="E127" s="363">
        <v>146</v>
      </c>
      <c r="F127" s="363">
        <v>122</v>
      </c>
      <c r="G127" s="363">
        <v>24</v>
      </c>
      <c r="H127" s="43">
        <v>1.25</v>
      </c>
    </row>
    <row r="128" spans="1:8" ht="12.75">
      <c r="A128" s="12"/>
      <c r="B128" s="19" t="s">
        <v>231</v>
      </c>
      <c r="C128" s="342" t="s">
        <v>303</v>
      </c>
      <c r="D128" s="363">
        <v>40</v>
      </c>
      <c r="E128" s="363">
        <v>5</v>
      </c>
      <c r="F128" s="363">
        <v>5</v>
      </c>
      <c r="G128" s="363">
        <v>0</v>
      </c>
      <c r="H128" s="43" t="s">
        <v>542</v>
      </c>
    </row>
    <row r="129" spans="1:8" ht="12.75">
      <c r="A129" s="12"/>
      <c r="B129" s="19"/>
      <c r="C129" s="342" t="s">
        <v>315</v>
      </c>
      <c r="D129" s="363">
        <v>250</v>
      </c>
      <c r="E129" s="363">
        <v>44</v>
      </c>
      <c r="F129" s="363">
        <v>44</v>
      </c>
      <c r="G129" s="363">
        <v>0</v>
      </c>
      <c r="H129" s="43" t="s">
        <v>358</v>
      </c>
    </row>
    <row r="130" spans="1:8" ht="12.75">
      <c r="A130" s="12"/>
      <c r="B130" s="19"/>
      <c r="C130" s="342" t="s">
        <v>295</v>
      </c>
      <c r="D130" s="363">
        <v>50</v>
      </c>
      <c r="E130" s="363">
        <v>7</v>
      </c>
      <c r="F130" s="363">
        <v>7</v>
      </c>
      <c r="G130" s="363">
        <v>0</v>
      </c>
      <c r="H130" s="43">
        <v>0.8</v>
      </c>
    </row>
    <row r="131" spans="1:8" ht="12.75">
      <c r="A131" s="12"/>
      <c r="B131" s="19"/>
      <c r="C131" s="342" t="s">
        <v>308</v>
      </c>
      <c r="D131" s="363">
        <v>3</v>
      </c>
      <c r="E131" s="363">
        <v>3</v>
      </c>
      <c r="F131" s="363">
        <v>3</v>
      </c>
      <c r="G131" s="363">
        <v>0</v>
      </c>
      <c r="H131" s="43">
        <v>1.5</v>
      </c>
    </row>
    <row r="132" spans="1:8" ht="12.75">
      <c r="A132" s="12"/>
      <c r="B132" s="19"/>
      <c r="C132" s="342" t="s">
        <v>449</v>
      </c>
      <c r="D132" s="363">
        <v>565</v>
      </c>
      <c r="E132" s="363">
        <v>232</v>
      </c>
      <c r="F132" s="363">
        <v>232</v>
      </c>
      <c r="G132" s="363">
        <v>0</v>
      </c>
      <c r="H132" s="43">
        <v>2.2</v>
      </c>
    </row>
    <row r="133" spans="1:8" ht="12.75">
      <c r="A133" s="2" t="s">
        <v>880</v>
      </c>
      <c r="B133" s="3" t="s">
        <v>397</v>
      </c>
      <c r="C133" s="60"/>
      <c r="D133" s="87">
        <f>SUM(D134)</f>
        <v>2</v>
      </c>
      <c r="E133" s="87">
        <f>SUM(E134)</f>
        <v>2</v>
      </c>
      <c r="F133" s="87">
        <f>SUM(F134)</f>
        <v>0</v>
      </c>
      <c r="G133" s="87">
        <f>SUM(G134)</f>
        <v>2</v>
      </c>
      <c r="H133" s="88"/>
    </row>
    <row r="134" spans="1:8" ht="12.75">
      <c r="A134" s="9"/>
      <c r="B134" s="11" t="s">
        <v>184</v>
      </c>
      <c r="C134" s="193" t="s">
        <v>689</v>
      </c>
      <c r="D134" s="365">
        <v>2</v>
      </c>
      <c r="E134" s="365">
        <v>2</v>
      </c>
      <c r="F134" s="365">
        <v>0</v>
      </c>
      <c r="G134" s="365">
        <v>2</v>
      </c>
      <c r="H134" s="366">
        <v>7</v>
      </c>
    </row>
    <row r="135" spans="1:8" ht="12.75">
      <c r="A135" s="33" t="s">
        <v>881</v>
      </c>
      <c r="B135" s="26" t="s">
        <v>387</v>
      </c>
      <c r="C135" s="190"/>
      <c r="D135" s="110">
        <f>SUM(D136:D139)</f>
        <v>806</v>
      </c>
      <c r="E135" s="110">
        <f>SUM(E136:E139)</f>
        <v>712</v>
      </c>
      <c r="F135" s="110">
        <f>SUM(F136:F139)</f>
        <v>711</v>
      </c>
      <c r="G135" s="110">
        <f>SUM(G136:G139)</f>
        <v>1</v>
      </c>
      <c r="H135" s="239"/>
    </row>
    <row r="136" spans="1:8" ht="12.75">
      <c r="A136" s="107"/>
      <c r="B136" s="10" t="s">
        <v>184</v>
      </c>
      <c r="C136" s="339" t="s">
        <v>689</v>
      </c>
      <c r="D136" s="73">
        <v>1</v>
      </c>
      <c r="E136" s="73">
        <v>1</v>
      </c>
      <c r="F136" s="73">
        <v>0</v>
      </c>
      <c r="G136" s="73">
        <v>1</v>
      </c>
      <c r="H136" s="362">
        <v>7</v>
      </c>
    </row>
    <row r="137" spans="1:8" ht="12.75">
      <c r="A137" s="12"/>
      <c r="B137" s="19" t="s">
        <v>231</v>
      </c>
      <c r="C137" s="342" t="s">
        <v>308</v>
      </c>
      <c r="D137" s="363">
        <v>14</v>
      </c>
      <c r="E137" s="363">
        <v>14</v>
      </c>
      <c r="F137" s="363">
        <v>14</v>
      </c>
      <c r="G137" s="363">
        <v>0</v>
      </c>
      <c r="H137" s="364" t="s">
        <v>441</v>
      </c>
    </row>
    <row r="138" spans="1:8" ht="12.75">
      <c r="A138" s="12"/>
      <c r="B138" s="19" t="s">
        <v>93</v>
      </c>
      <c r="C138" s="342" t="s">
        <v>711</v>
      </c>
      <c r="D138" s="363">
        <v>400</v>
      </c>
      <c r="E138" s="363">
        <v>314</v>
      </c>
      <c r="F138" s="363">
        <v>314</v>
      </c>
      <c r="G138" s="363"/>
      <c r="H138" s="364">
        <v>0.3</v>
      </c>
    </row>
    <row r="139" spans="1:8" ht="12.75">
      <c r="A139" s="9"/>
      <c r="B139" s="11"/>
      <c r="C139" s="193" t="s">
        <v>712</v>
      </c>
      <c r="D139" s="365">
        <v>391</v>
      </c>
      <c r="E139" s="365">
        <v>383</v>
      </c>
      <c r="F139" s="365">
        <v>383</v>
      </c>
      <c r="G139" s="365"/>
      <c r="H139" s="366">
        <v>1.5</v>
      </c>
    </row>
    <row r="140" spans="1:8" ht="12.75">
      <c r="A140" s="2" t="s">
        <v>882</v>
      </c>
      <c r="B140" s="3" t="s">
        <v>399</v>
      </c>
      <c r="C140" s="60"/>
      <c r="D140" s="87">
        <f>SUM(D141:D142)</f>
        <v>751</v>
      </c>
      <c r="E140" s="87">
        <f>SUM(E141:E142)</f>
        <v>474</v>
      </c>
      <c r="F140" s="87">
        <f>SUM(F141:F142)</f>
        <v>474</v>
      </c>
      <c r="G140" s="87">
        <f>SUM(G141:G142)</f>
        <v>0</v>
      </c>
      <c r="H140" s="88"/>
    </row>
    <row r="141" spans="1:8" ht="12.75">
      <c r="A141" s="5"/>
      <c r="B141" s="10" t="s">
        <v>93</v>
      </c>
      <c r="C141" s="339" t="s">
        <v>713</v>
      </c>
      <c r="D141" s="73">
        <v>680</v>
      </c>
      <c r="E141" s="73">
        <v>403</v>
      </c>
      <c r="F141" s="73">
        <v>403</v>
      </c>
      <c r="G141" s="73"/>
      <c r="H141" s="362">
        <v>2</v>
      </c>
    </row>
    <row r="142" spans="1:8" ht="12.75">
      <c r="A142" s="9"/>
      <c r="B142" s="11"/>
      <c r="C142" s="193" t="s">
        <v>714</v>
      </c>
      <c r="D142" s="365">
        <v>71</v>
      </c>
      <c r="E142" s="365">
        <v>71</v>
      </c>
      <c r="F142" s="365">
        <v>71</v>
      </c>
      <c r="G142" s="365"/>
      <c r="H142" s="366">
        <v>2</v>
      </c>
    </row>
    <row r="143" spans="1:8" ht="12.75">
      <c r="A143" s="2" t="s">
        <v>883</v>
      </c>
      <c r="B143" s="3" t="s">
        <v>467</v>
      </c>
      <c r="C143" s="60"/>
      <c r="D143" s="87">
        <f>D144</f>
        <v>18</v>
      </c>
      <c r="E143" s="87">
        <f>E144</f>
        <v>18</v>
      </c>
      <c r="F143" s="87">
        <f>F144</f>
        <v>18</v>
      </c>
      <c r="G143" s="87">
        <f>G144</f>
        <v>0</v>
      </c>
      <c r="H143" s="88"/>
    </row>
    <row r="144" spans="1:8" ht="12.75">
      <c r="A144" s="9"/>
      <c r="B144" s="11" t="s">
        <v>231</v>
      </c>
      <c r="C144" s="193" t="s">
        <v>308</v>
      </c>
      <c r="D144" s="365">
        <v>18</v>
      </c>
      <c r="E144" s="365">
        <v>18</v>
      </c>
      <c r="F144" s="365">
        <v>18</v>
      </c>
      <c r="G144" s="365">
        <v>0</v>
      </c>
      <c r="H144" s="366">
        <v>2</v>
      </c>
    </row>
    <row r="145" spans="1:8" ht="12.75">
      <c r="A145" s="64">
        <v>7</v>
      </c>
      <c r="B145" s="65" t="s">
        <v>162</v>
      </c>
      <c r="C145" s="60"/>
      <c r="D145" s="65">
        <f>SUM(D146:D150)</f>
        <v>1670</v>
      </c>
      <c r="E145" s="65">
        <f>SUM(E146:E150)</f>
        <v>631</v>
      </c>
      <c r="F145" s="65">
        <f>SUM(F146:F150)</f>
        <v>620</v>
      </c>
      <c r="G145" s="65">
        <f>SUM(G146:G150)</f>
        <v>0</v>
      </c>
      <c r="H145" s="66"/>
    </row>
    <row r="146" spans="1:8" ht="12.75">
      <c r="A146" s="67"/>
      <c r="B146" s="10" t="s">
        <v>160</v>
      </c>
      <c r="C146" s="339" t="s">
        <v>326</v>
      </c>
      <c r="D146" s="73">
        <v>300</v>
      </c>
      <c r="E146" s="73">
        <v>43</v>
      </c>
      <c r="F146" s="73">
        <v>43</v>
      </c>
      <c r="G146" s="73"/>
      <c r="H146" s="367">
        <v>1.8</v>
      </c>
    </row>
    <row r="147" spans="1:8" ht="12.75">
      <c r="A147" s="67"/>
      <c r="B147" s="10"/>
      <c r="C147" s="339" t="s">
        <v>297</v>
      </c>
      <c r="D147" s="73">
        <v>300</v>
      </c>
      <c r="E147" s="73">
        <v>142</v>
      </c>
      <c r="F147" s="73">
        <v>142</v>
      </c>
      <c r="G147" s="73"/>
      <c r="H147" s="367">
        <v>0.45</v>
      </c>
    </row>
    <row r="148" spans="1:8" ht="12.75">
      <c r="A148" s="68"/>
      <c r="B148" s="10" t="s">
        <v>184</v>
      </c>
      <c r="C148" s="342" t="s">
        <v>308</v>
      </c>
      <c r="D148" s="363">
        <v>50</v>
      </c>
      <c r="E148" s="363">
        <v>40</v>
      </c>
      <c r="F148" s="363">
        <v>29</v>
      </c>
      <c r="G148" s="363">
        <v>0</v>
      </c>
      <c r="H148" s="43">
        <v>0.4</v>
      </c>
    </row>
    <row r="149" spans="1:8" ht="12.75">
      <c r="A149" s="68"/>
      <c r="B149" s="19" t="s">
        <v>231</v>
      </c>
      <c r="C149" s="342" t="s">
        <v>543</v>
      </c>
      <c r="D149" s="363">
        <v>630</v>
      </c>
      <c r="E149" s="363">
        <v>400</v>
      </c>
      <c r="F149" s="363">
        <v>400</v>
      </c>
      <c r="G149" s="363">
        <v>0</v>
      </c>
      <c r="H149" s="43"/>
    </row>
    <row r="150" spans="1:8" ht="12.75">
      <c r="A150" s="69"/>
      <c r="B150" s="11"/>
      <c r="C150" s="193" t="s">
        <v>328</v>
      </c>
      <c r="D150" s="365">
        <v>390</v>
      </c>
      <c r="E150" s="365">
        <v>6</v>
      </c>
      <c r="F150" s="365">
        <v>6</v>
      </c>
      <c r="G150" s="365">
        <v>0</v>
      </c>
      <c r="H150" s="358">
        <v>1.8</v>
      </c>
    </row>
    <row r="151" spans="1:8" ht="12.75">
      <c r="A151" s="7" t="s">
        <v>853</v>
      </c>
      <c r="B151" s="8" t="s">
        <v>60</v>
      </c>
      <c r="C151" s="46"/>
      <c r="D151" s="71">
        <f>SUM(D152:D168)</f>
        <v>8521</v>
      </c>
      <c r="E151" s="71">
        <f>SUM(E152:E168)</f>
        <v>4788</v>
      </c>
      <c r="F151" s="71">
        <f>SUM(F152:F168)</f>
        <v>4601</v>
      </c>
      <c r="G151" s="71">
        <f>SUM(G152:G168)</f>
        <v>184</v>
      </c>
      <c r="H151" s="72"/>
    </row>
    <row r="152" spans="1:8" ht="12.75">
      <c r="A152" s="67"/>
      <c r="B152" s="10" t="s">
        <v>172</v>
      </c>
      <c r="C152" s="339" t="s">
        <v>297</v>
      </c>
      <c r="D152" s="73">
        <v>18</v>
      </c>
      <c r="E152" s="73">
        <v>18</v>
      </c>
      <c r="F152" s="73">
        <v>18</v>
      </c>
      <c r="G152" s="73"/>
      <c r="H152" s="362">
        <v>0.5</v>
      </c>
    </row>
    <row r="153" spans="1:8" ht="12.75">
      <c r="A153" s="67"/>
      <c r="B153" s="10" t="s">
        <v>184</v>
      </c>
      <c r="C153" s="339" t="s">
        <v>308</v>
      </c>
      <c r="D153" s="73">
        <v>60</v>
      </c>
      <c r="E153" s="73">
        <v>54</v>
      </c>
      <c r="F153" s="73">
        <v>54</v>
      </c>
      <c r="G153" s="73">
        <v>0</v>
      </c>
      <c r="H153" s="362">
        <v>0.5</v>
      </c>
    </row>
    <row r="154" spans="1:8" ht="12.75">
      <c r="A154" s="67"/>
      <c r="B154" s="167"/>
      <c r="C154" s="339" t="s">
        <v>298</v>
      </c>
      <c r="D154" s="73">
        <v>105</v>
      </c>
      <c r="E154" s="73">
        <v>105</v>
      </c>
      <c r="F154" s="73">
        <v>102</v>
      </c>
      <c r="G154" s="73">
        <v>0</v>
      </c>
      <c r="H154" s="362">
        <v>1.5</v>
      </c>
    </row>
    <row r="155" spans="1:8" ht="12.75">
      <c r="A155" s="67"/>
      <c r="B155" s="10"/>
      <c r="C155" s="339" t="s">
        <v>315</v>
      </c>
      <c r="D155" s="73">
        <v>160</v>
      </c>
      <c r="E155" s="73">
        <v>160</v>
      </c>
      <c r="F155" s="73">
        <v>160</v>
      </c>
      <c r="G155" s="73">
        <v>0</v>
      </c>
      <c r="H155" s="362">
        <v>1.5</v>
      </c>
    </row>
    <row r="156" spans="1:8" ht="12.75">
      <c r="A156" s="67"/>
      <c r="B156" s="263"/>
      <c r="C156" s="339" t="s">
        <v>322</v>
      </c>
      <c r="D156" s="73">
        <v>44</v>
      </c>
      <c r="E156" s="73">
        <v>44</v>
      </c>
      <c r="F156" s="73">
        <v>0</v>
      </c>
      <c r="G156" s="73">
        <v>44</v>
      </c>
      <c r="H156" s="362">
        <v>1.3</v>
      </c>
    </row>
    <row r="157" spans="1:8" ht="12.75">
      <c r="A157" s="67"/>
      <c r="B157" s="74"/>
      <c r="C157" s="339" t="s">
        <v>319</v>
      </c>
      <c r="D157" s="73">
        <v>140</v>
      </c>
      <c r="E157" s="73">
        <v>140</v>
      </c>
      <c r="F157" s="73">
        <v>0</v>
      </c>
      <c r="G157" s="73">
        <v>140</v>
      </c>
      <c r="H157" s="362">
        <v>2.5</v>
      </c>
    </row>
    <row r="158" spans="1:8" ht="12.75">
      <c r="A158" s="67"/>
      <c r="B158" s="75" t="s">
        <v>240</v>
      </c>
      <c r="C158" s="339" t="s">
        <v>298</v>
      </c>
      <c r="D158" s="73">
        <v>319</v>
      </c>
      <c r="E158" s="73">
        <v>319</v>
      </c>
      <c r="F158" s="73">
        <v>319</v>
      </c>
      <c r="G158" s="73"/>
      <c r="H158" s="362">
        <v>1</v>
      </c>
    </row>
    <row r="159" spans="1:8" ht="12.75">
      <c r="A159" s="67"/>
      <c r="B159" s="10" t="s">
        <v>231</v>
      </c>
      <c r="C159" s="339" t="s">
        <v>298</v>
      </c>
      <c r="D159" s="73">
        <v>800</v>
      </c>
      <c r="E159" s="73">
        <v>380</v>
      </c>
      <c r="F159" s="73">
        <v>380</v>
      </c>
      <c r="G159" s="73">
        <v>0</v>
      </c>
      <c r="H159" s="362">
        <v>0.25</v>
      </c>
    </row>
    <row r="160" spans="1:8" ht="12.75">
      <c r="A160" s="67"/>
      <c r="B160" s="167"/>
      <c r="C160" s="339" t="s">
        <v>288</v>
      </c>
      <c r="D160" s="73">
        <v>70</v>
      </c>
      <c r="E160" s="73">
        <v>7</v>
      </c>
      <c r="F160" s="73">
        <v>7</v>
      </c>
      <c r="G160" s="73">
        <v>0</v>
      </c>
      <c r="H160" s="362">
        <v>1.7</v>
      </c>
    </row>
    <row r="161" spans="1:8" ht="12.75">
      <c r="A161" s="83"/>
      <c r="B161" s="75"/>
      <c r="C161" s="84" t="s">
        <v>317</v>
      </c>
      <c r="D161" s="85">
        <v>150</v>
      </c>
      <c r="E161" s="85">
        <v>98</v>
      </c>
      <c r="F161" s="85">
        <v>98</v>
      </c>
      <c r="G161" s="85">
        <v>0</v>
      </c>
      <c r="H161" s="86">
        <v>0.1</v>
      </c>
    </row>
    <row r="162" spans="1:8" ht="12.75">
      <c r="A162" s="5"/>
      <c r="B162" s="10" t="s">
        <v>93</v>
      </c>
      <c r="C162" s="339" t="s">
        <v>715</v>
      </c>
      <c r="D162" s="73">
        <v>30</v>
      </c>
      <c r="E162" s="73">
        <v>20</v>
      </c>
      <c r="F162" s="73">
        <v>20</v>
      </c>
      <c r="G162" s="73"/>
      <c r="H162" s="362">
        <v>1.7</v>
      </c>
    </row>
    <row r="163" spans="1:8" ht="12.75">
      <c r="A163" s="12"/>
      <c r="B163" s="19"/>
      <c r="C163" s="342" t="s">
        <v>712</v>
      </c>
      <c r="D163" s="363">
        <v>955</v>
      </c>
      <c r="E163" s="363">
        <v>925</v>
      </c>
      <c r="F163" s="363">
        <v>925</v>
      </c>
      <c r="G163" s="363"/>
      <c r="H163" s="364">
        <v>0.8</v>
      </c>
    </row>
    <row r="164" spans="1:8" ht="12.75">
      <c r="A164" s="12"/>
      <c r="B164" s="19"/>
      <c r="C164" s="342" t="s">
        <v>716</v>
      </c>
      <c r="D164" s="363">
        <v>96</v>
      </c>
      <c r="E164" s="363">
        <v>65</v>
      </c>
      <c r="F164" s="363">
        <v>65</v>
      </c>
      <c r="G164" s="363"/>
      <c r="H164" s="364">
        <v>0.6</v>
      </c>
    </row>
    <row r="165" spans="1:8" ht="12.75">
      <c r="A165" s="12"/>
      <c r="B165" s="19"/>
      <c r="C165" s="342" t="s">
        <v>717</v>
      </c>
      <c r="D165" s="363">
        <v>400</v>
      </c>
      <c r="E165" s="363">
        <v>370</v>
      </c>
      <c r="F165" s="363">
        <v>370</v>
      </c>
      <c r="G165" s="363"/>
      <c r="H165" s="364">
        <v>0.7</v>
      </c>
    </row>
    <row r="166" spans="1:8" ht="12.75">
      <c r="A166" s="12"/>
      <c r="B166" s="19"/>
      <c r="C166" s="342" t="s">
        <v>718</v>
      </c>
      <c r="D166" s="363">
        <v>1240</v>
      </c>
      <c r="E166" s="363">
        <v>1236</v>
      </c>
      <c r="F166" s="363">
        <v>1236</v>
      </c>
      <c r="G166" s="363"/>
      <c r="H166" s="364">
        <v>1.2</v>
      </c>
    </row>
    <row r="167" spans="1:8" ht="12.75">
      <c r="A167" s="12"/>
      <c r="B167" s="19"/>
      <c r="C167" s="342" t="s">
        <v>719</v>
      </c>
      <c r="D167" s="363">
        <v>934</v>
      </c>
      <c r="E167" s="363">
        <v>738</v>
      </c>
      <c r="F167" s="363">
        <v>738</v>
      </c>
      <c r="G167" s="363"/>
      <c r="H167" s="364">
        <v>1.5</v>
      </c>
    </row>
    <row r="168" spans="1:8" ht="12.75">
      <c r="A168" s="12"/>
      <c r="B168" s="19"/>
      <c r="C168" s="342" t="s">
        <v>720</v>
      </c>
      <c r="D168" s="363">
        <v>3000</v>
      </c>
      <c r="E168" s="363">
        <v>109</v>
      </c>
      <c r="F168" s="363">
        <v>109</v>
      </c>
      <c r="G168" s="363"/>
      <c r="H168" s="364">
        <v>1.8</v>
      </c>
    </row>
    <row r="169" spans="1:8" ht="12.75">
      <c r="A169" s="2" t="s">
        <v>885</v>
      </c>
      <c r="B169" s="78" t="s">
        <v>161</v>
      </c>
      <c r="C169" s="82"/>
      <c r="D169" s="79">
        <f>SUM(D170:D188)</f>
        <v>3637</v>
      </c>
      <c r="E169" s="79">
        <f>SUM(E170:E188)</f>
        <v>1250</v>
      </c>
      <c r="F169" s="79">
        <f>SUM(F170:F188)</f>
        <v>1247</v>
      </c>
      <c r="G169" s="79">
        <f>SUM(G170:G188)</f>
        <v>0</v>
      </c>
      <c r="H169" s="80"/>
    </row>
    <row r="170" spans="1:8" ht="12.75">
      <c r="A170" s="5"/>
      <c r="B170" s="19" t="s">
        <v>160</v>
      </c>
      <c r="C170" s="342" t="s">
        <v>291</v>
      </c>
      <c r="D170" s="363">
        <v>50</v>
      </c>
      <c r="E170" s="363">
        <v>11</v>
      </c>
      <c r="F170" s="363">
        <v>11</v>
      </c>
      <c r="G170" s="363"/>
      <c r="H170" s="364">
        <v>1.5</v>
      </c>
    </row>
    <row r="171" spans="1:8" ht="12.75">
      <c r="A171" s="67"/>
      <c r="B171" s="74"/>
      <c r="C171" s="339" t="s">
        <v>307</v>
      </c>
      <c r="D171" s="73">
        <v>340</v>
      </c>
      <c r="E171" s="73">
        <v>173</v>
      </c>
      <c r="F171" s="73">
        <v>173</v>
      </c>
      <c r="G171" s="73"/>
      <c r="H171" s="362">
        <v>0.8</v>
      </c>
    </row>
    <row r="172" spans="1:8" ht="12.75">
      <c r="A172" s="5"/>
      <c r="B172" s="19"/>
      <c r="C172" s="342" t="s">
        <v>326</v>
      </c>
      <c r="D172" s="363">
        <v>60</v>
      </c>
      <c r="E172" s="363">
        <v>3</v>
      </c>
      <c r="F172" s="363">
        <v>3</v>
      </c>
      <c r="G172" s="363"/>
      <c r="H172" s="364">
        <v>2</v>
      </c>
    </row>
    <row r="173" spans="1:8" ht="12.75">
      <c r="A173" s="5"/>
      <c r="B173" s="19" t="s">
        <v>184</v>
      </c>
      <c r="C173" s="342" t="s">
        <v>320</v>
      </c>
      <c r="D173" s="363">
        <v>200</v>
      </c>
      <c r="E173" s="363">
        <v>45</v>
      </c>
      <c r="F173" s="363">
        <v>42</v>
      </c>
      <c r="G173" s="363">
        <v>0</v>
      </c>
      <c r="H173" s="364">
        <v>0.45</v>
      </c>
    </row>
    <row r="174" spans="1:8" ht="12.75">
      <c r="A174" s="5"/>
      <c r="B174" s="19" t="s">
        <v>240</v>
      </c>
      <c r="C174" s="342" t="s">
        <v>313</v>
      </c>
      <c r="D174" s="363">
        <v>17</v>
      </c>
      <c r="E174" s="363">
        <v>15</v>
      </c>
      <c r="F174" s="363">
        <v>15</v>
      </c>
      <c r="G174" s="363"/>
      <c r="H174" s="364">
        <v>0.5</v>
      </c>
    </row>
    <row r="175" spans="1:8" ht="12.75">
      <c r="A175" s="5"/>
      <c r="B175" s="19"/>
      <c r="C175" s="342" t="s">
        <v>315</v>
      </c>
      <c r="D175" s="363">
        <v>430</v>
      </c>
      <c r="E175" s="363">
        <v>35</v>
      </c>
      <c r="F175" s="363">
        <v>35</v>
      </c>
      <c r="G175" s="363"/>
      <c r="H175" s="364">
        <v>0.5</v>
      </c>
    </row>
    <row r="176" spans="1:8" ht="12.75">
      <c r="A176" s="5"/>
      <c r="B176" s="19"/>
      <c r="C176" s="342" t="s">
        <v>316</v>
      </c>
      <c r="D176" s="363">
        <v>390</v>
      </c>
      <c r="E176" s="363">
        <v>153</v>
      </c>
      <c r="F176" s="363">
        <v>153</v>
      </c>
      <c r="G176" s="363"/>
      <c r="H176" s="43">
        <v>0.9</v>
      </c>
    </row>
    <row r="177" spans="1:8" ht="12.75">
      <c r="A177" s="5"/>
      <c r="B177" s="19"/>
      <c r="C177" s="342" t="s">
        <v>323</v>
      </c>
      <c r="D177" s="363">
        <v>350</v>
      </c>
      <c r="E177" s="363">
        <v>163</v>
      </c>
      <c r="F177" s="363">
        <v>163</v>
      </c>
      <c r="G177" s="363"/>
      <c r="H177" s="43">
        <v>1.75</v>
      </c>
    </row>
    <row r="178" spans="1:8" ht="12.75">
      <c r="A178" s="5"/>
      <c r="B178" s="19"/>
      <c r="C178" s="342" t="s">
        <v>295</v>
      </c>
      <c r="D178" s="363">
        <v>100</v>
      </c>
      <c r="E178" s="363">
        <v>1</v>
      </c>
      <c r="F178" s="363">
        <v>1</v>
      </c>
      <c r="G178" s="363"/>
      <c r="H178" s="43">
        <v>1</v>
      </c>
    </row>
    <row r="179" spans="1:8" ht="12.75">
      <c r="A179" s="5"/>
      <c r="B179" s="19"/>
      <c r="C179" s="342" t="s">
        <v>785</v>
      </c>
      <c r="D179" s="363">
        <v>15</v>
      </c>
      <c r="E179" s="363">
        <v>9</v>
      </c>
      <c r="F179" s="363">
        <v>9</v>
      </c>
      <c r="G179" s="363"/>
      <c r="H179" s="43">
        <v>2</v>
      </c>
    </row>
    <row r="180" spans="1:8" ht="12.75">
      <c r="A180" s="5"/>
      <c r="B180" s="19" t="s">
        <v>231</v>
      </c>
      <c r="C180" s="342" t="s">
        <v>313</v>
      </c>
      <c r="D180" s="363">
        <v>364</v>
      </c>
      <c r="E180" s="363">
        <v>137</v>
      </c>
      <c r="F180" s="363">
        <v>137</v>
      </c>
      <c r="G180" s="363">
        <v>0</v>
      </c>
      <c r="H180" s="364" t="s">
        <v>544</v>
      </c>
    </row>
    <row r="181" spans="1:8" ht="12.75">
      <c r="A181" s="5"/>
      <c r="B181" s="19"/>
      <c r="C181" s="342" t="s">
        <v>314</v>
      </c>
      <c r="D181" s="363">
        <v>120</v>
      </c>
      <c r="E181" s="363">
        <v>73</v>
      </c>
      <c r="F181" s="363">
        <v>73</v>
      </c>
      <c r="G181" s="363">
        <v>0</v>
      </c>
      <c r="H181" s="364">
        <v>1.8</v>
      </c>
    </row>
    <row r="182" spans="1:8" ht="12.75">
      <c r="A182" s="5"/>
      <c r="B182" s="19"/>
      <c r="C182" s="342" t="s">
        <v>315</v>
      </c>
      <c r="D182" s="363">
        <v>288</v>
      </c>
      <c r="E182" s="363">
        <v>66</v>
      </c>
      <c r="F182" s="363">
        <v>66</v>
      </c>
      <c r="G182" s="363">
        <v>0</v>
      </c>
      <c r="H182" s="364" t="s">
        <v>468</v>
      </c>
    </row>
    <row r="183" spans="1:8" ht="12.75">
      <c r="A183" s="5"/>
      <c r="B183" s="19"/>
      <c r="C183" s="342" t="s">
        <v>318</v>
      </c>
      <c r="D183" s="363">
        <v>340</v>
      </c>
      <c r="E183" s="363">
        <v>127</v>
      </c>
      <c r="F183" s="363">
        <v>127</v>
      </c>
      <c r="G183" s="363">
        <v>0</v>
      </c>
      <c r="H183" s="364" t="s">
        <v>469</v>
      </c>
    </row>
    <row r="184" spans="1:8" ht="12.75">
      <c r="A184" s="5"/>
      <c r="B184" s="19"/>
      <c r="C184" s="342" t="s">
        <v>297</v>
      </c>
      <c r="D184" s="363">
        <v>53</v>
      </c>
      <c r="E184" s="363">
        <v>46</v>
      </c>
      <c r="F184" s="363">
        <v>46</v>
      </c>
      <c r="G184" s="363">
        <v>0</v>
      </c>
      <c r="H184" s="364">
        <v>0.8</v>
      </c>
    </row>
    <row r="185" spans="1:8" ht="12.75">
      <c r="A185" s="5"/>
      <c r="B185" s="19"/>
      <c r="C185" s="342" t="s">
        <v>295</v>
      </c>
      <c r="D185" s="363">
        <v>158</v>
      </c>
      <c r="E185" s="363">
        <v>9</v>
      </c>
      <c r="F185" s="363">
        <v>9</v>
      </c>
      <c r="G185" s="363">
        <v>0</v>
      </c>
      <c r="H185" s="364" t="s">
        <v>470</v>
      </c>
    </row>
    <row r="186" spans="1:8" ht="14.25" customHeight="1">
      <c r="A186" s="5"/>
      <c r="B186" s="10" t="s">
        <v>93</v>
      </c>
      <c r="C186" s="339" t="s">
        <v>746</v>
      </c>
      <c r="D186" s="73">
        <v>170</v>
      </c>
      <c r="E186" s="73">
        <v>68</v>
      </c>
      <c r="F186" s="73">
        <v>68</v>
      </c>
      <c r="G186" s="73"/>
      <c r="H186" s="362">
        <v>0.5</v>
      </c>
    </row>
    <row r="187" spans="1:8" ht="14.25" customHeight="1">
      <c r="A187" s="5"/>
      <c r="B187" s="10"/>
      <c r="C187" s="339" t="s">
        <v>762</v>
      </c>
      <c r="D187" s="73">
        <v>90</v>
      </c>
      <c r="E187" s="73">
        <v>90</v>
      </c>
      <c r="F187" s="73">
        <v>90</v>
      </c>
      <c r="G187" s="73"/>
      <c r="H187" s="362">
        <v>0.6</v>
      </c>
    </row>
    <row r="188" spans="1:8" ht="14.25" customHeight="1">
      <c r="A188" s="5"/>
      <c r="B188" s="10"/>
      <c r="C188" s="337" t="s">
        <v>763</v>
      </c>
      <c r="D188" s="73">
        <v>102</v>
      </c>
      <c r="E188" s="73">
        <v>26</v>
      </c>
      <c r="F188" s="73">
        <v>26</v>
      </c>
      <c r="G188" s="73"/>
      <c r="H188" s="367">
        <v>1.2</v>
      </c>
    </row>
    <row r="189" spans="1:9" ht="12.75">
      <c r="A189" s="2" t="s">
        <v>886</v>
      </c>
      <c r="B189" s="3" t="s">
        <v>40</v>
      </c>
      <c r="C189" s="15"/>
      <c r="D189" s="44">
        <f>SUM(D190:D223)</f>
        <v>15416</v>
      </c>
      <c r="E189" s="44">
        <f>SUM(E190:E223)</f>
        <v>5487</v>
      </c>
      <c r="F189" s="44">
        <f>SUM(F190:F223)</f>
        <v>4767</v>
      </c>
      <c r="G189" s="44">
        <f>SUM(G190:G223)</f>
        <v>683</v>
      </c>
      <c r="H189" s="45"/>
      <c r="I189" s="81"/>
    </row>
    <row r="190" spans="1:9" ht="12.75">
      <c r="A190" s="5"/>
      <c r="B190" s="10" t="s">
        <v>160</v>
      </c>
      <c r="C190" s="192" t="s">
        <v>301</v>
      </c>
      <c r="D190" s="73">
        <v>330</v>
      </c>
      <c r="E190" s="73">
        <v>265</v>
      </c>
      <c r="F190" s="73">
        <v>265</v>
      </c>
      <c r="G190" s="73"/>
      <c r="H190" s="362">
        <v>0.3</v>
      </c>
      <c r="I190" s="81"/>
    </row>
    <row r="191" spans="1:9" ht="12.75">
      <c r="A191" s="5"/>
      <c r="B191" s="10"/>
      <c r="C191" s="192" t="s">
        <v>295</v>
      </c>
      <c r="D191" s="73">
        <v>1923</v>
      </c>
      <c r="E191" s="73">
        <v>275</v>
      </c>
      <c r="F191" s="73">
        <v>275</v>
      </c>
      <c r="G191" s="73"/>
      <c r="H191" s="362">
        <v>2</v>
      </c>
      <c r="I191" s="81"/>
    </row>
    <row r="192" spans="1:9" ht="12.75">
      <c r="A192" s="5"/>
      <c r="B192" s="10"/>
      <c r="C192" s="192" t="s">
        <v>322</v>
      </c>
      <c r="D192" s="73">
        <v>2000</v>
      </c>
      <c r="E192" s="73">
        <v>74</v>
      </c>
      <c r="F192" s="73">
        <v>74</v>
      </c>
      <c r="G192" s="73">
        <v>0</v>
      </c>
      <c r="H192" s="362" t="s">
        <v>606</v>
      </c>
      <c r="I192" s="81"/>
    </row>
    <row r="193" spans="1:9" ht="12.75">
      <c r="A193" s="5"/>
      <c r="B193" s="10"/>
      <c r="C193" s="192" t="s">
        <v>289</v>
      </c>
      <c r="D193" s="73">
        <v>400</v>
      </c>
      <c r="E193" s="73">
        <v>236</v>
      </c>
      <c r="F193" s="73">
        <v>236</v>
      </c>
      <c r="G193" s="73"/>
      <c r="H193" s="362">
        <v>2</v>
      </c>
      <c r="I193" s="81"/>
    </row>
    <row r="194" spans="1:9" ht="12.75">
      <c r="A194" s="107"/>
      <c r="B194" s="10" t="s">
        <v>172</v>
      </c>
      <c r="C194" s="192" t="s">
        <v>295</v>
      </c>
      <c r="D194" s="73">
        <v>120</v>
      </c>
      <c r="E194" s="73">
        <v>120</v>
      </c>
      <c r="F194" s="73">
        <v>120</v>
      </c>
      <c r="G194" s="73"/>
      <c r="H194" s="362">
        <v>1.5</v>
      </c>
      <c r="I194" s="81"/>
    </row>
    <row r="195" spans="1:9" ht="12.75">
      <c r="A195" s="107"/>
      <c r="B195" s="10" t="s">
        <v>184</v>
      </c>
      <c r="C195" s="192" t="s">
        <v>290</v>
      </c>
      <c r="D195" s="73">
        <v>100</v>
      </c>
      <c r="E195" s="73">
        <v>80</v>
      </c>
      <c r="F195" s="73">
        <v>80</v>
      </c>
      <c r="G195" s="73">
        <v>0</v>
      </c>
      <c r="H195" s="362">
        <v>0.3</v>
      </c>
      <c r="I195" s="81"/>
    </row>
    <row r="196" spans="1:9" ht="12.75">
      <c r="A196" s="107"/>
      <c r="B196" s="10"/>
      <c r="C196" s="192" t="s">
        <v>314</v>
      </c>
      <c r="D196" s="73">
        <v>3</v>
      </c>
      <c r="E196" s="73">
        <v>3</v>
      </c>
      <c r="F196" s="73">
        <v>3</v>
      </c>
      <c r="G196" s="73">
        <v>0</v>
      </c>
      <c r="H196" s="362">
        <v>1</v>
      </c>
      <c r="I196" s="81"/>
    </row>
    <row r="197" spans="1:9" ht="12.75">
      <c r="A197" s="107"/>
      <c r="B197" s="10"/>
      <c r="C197" s="192" t="s">
        <v>303</v>
      </c>
      <c r="D197" s="73">
        <v>502</v>
      </c>
      <c r="E197" s="73">
        <v>502</v>
      </c>
      <c r="F197" s="73">
        <v>478</v>
      </c>
      <c r="G197" s="73">
        <v>0</v>
      </c>
      <c r="H197" s="362">
        <v>2.5</v>
      </c>
      <c r="I197" s="81"/>
    </row>
    <row r="198" spans="1:9" ht="12.75">
      <c r="A198" s="107"/>
      <c r="B198" s="10"/>
      <c r="C198" s="192" t="s">
        <v>315</v>
      </c>
      <c r="D198" s="73">
        <v>18</v>
      </c>
      <c r="E198" s="73">
        <v>18</v>
      </c>
      <c r="F198" s="73">
        <v>18</v>
      </c>
      <c r="G198" s="73">
        <v>0</v>
      </c>
      <c r="H198" s="362">
        <v>2</v>
      </c>
      <c r="I198" s="81"/>
    </row>
    <row r="199" spans="1:9" ht="12.75">
      <c r="A199" s="107"/>
      <c r="B199" s="10"/>
      <c r="C199" s="192" t="s">
        <v>316</v>
      </c>
      <c r="D199" s="73">
        <v>19</v>
      </c>
      <c r="E199" s="73">
        <v>19</v>
      </c>
      <c r="F199" s="73">
        <v>19</v>
      </c>
      <c r="G199" s="73">
        <v>0</v>
      </c>
      <c r="H199" s="362">
        <v>2.5</v>
      </c>
      <c r="I199" s="81"/>
    </row>
    <row r="200" spans="1:9" ht="12.75">
      <c r="A200" s="107"/>
      <c r="B200" s="10"/>
      <c r="C200" s="192" t="s">
        <v>328</v>
      </c>
      <c r="D200" s="73">
        <v>500</v>
      </c>
      <c r="E200" s="73">
        <v>250</v>
      </c>
      <c r="F200" s="73">
        <v>250</v>
      </c>
      <c r="G200" s="73">
        <v>0</v>
      </c>
      <c r="H200" s="362">
        <v>1.7</v>
      </c>
      <c r="I200" s="81"/>
    </row>
    <row r="201" spans="1:9" ht="12.75">
      <c r="A201" s="107"/>
      <c r="B201" s="10"/>
      <c r="C201" s="192" t="s">
        <v>322</v>
      </c>
      <c r="D201" s="73">
        <v>1000</v>
      </c>
      <c r="E201" s="73">
        <v>162</v>
      </c>
      <c r="F201" s="73">
        <v>162</v>
      </c>
      <c r="G201" s="73">
        <v>0</v>
      </c>
      <c r="H201" s="362">
        <v>3</v>
      </c>
      <c r="I201" s="81"/>
    </row>
    <row r="202" spans="1:9" ht="12.75">
      <c r="A202" s="107"/>
      <c r="B202" s="10"/>
      <c r="C202" s="192" t="s">
        <v>366</v>
      </c>
      <c r="D202" s="73">
        <v>26</v>
      </c>
      <c r="E202" s="73">
        <v>26</v>
      </c>
      <c r="F202" s="73">
        <v>0</v>
      </c>
      <c r="G202" s="73">
        <v>26</v>
      </c>
      <c r="H202" s="362">
        <v>2.4</v>
      </c>
      <c r="I202" s="81"/>
    </row>
    <row r="203" spans="1:9" ht="12.75">
      <c r="A203" s="107"/>
      <c r="B203" s="10" t="s">
        <v>240</v>
      </c>
      <c r="C203" s="192" t="s">
        <v>290</v>
      </c>
      <c r="D203" s="73">
        <v>100</v>
      </c>
      <c r="E203" s="73">
        <v>6</v>
      </c>
      <c r="F203" s="73">
        <v>6</v>
      </c>
      <c r="G203" s="73"/>
      <c r="H203" s="367">
        <v>0.4</v>
      </c>
      <c r="I203" s="81"/>
    </row>
    <row r="204" spans="1:9" ht="12.75">
      <c r="A204" s="107"/>
      <c r="B204" s="10"/>
      <c r="C204" s="192" t="s">
        <v>298</v>
      </c>
      <c r="D204" s="73">
        <v>245</v>
      </c>
      <c r="E204" s="73">
        <v>30</v>
      </c>
      <c r="F204" s="73">
        <v>30</v>
      </c>
      <c r="G204" s="73"/>
      <c r="H204" s="367">
        <v>0.6</v>
      </c>
      <c r="I204" s="81"/>
    </row>
    <row r="205" spans="1:9" ht="12.75">
      <c r="A205" s="107"/>
      <c r="B205" s="10"/>
      <c r="C205" s="192" t="s">
        <v>288</v>
      </c>
      <c r="D205" s="73">
        <v>298</v>
      </c>
      <c r="E205" s="73">
        <v>249</v>
      </c>
      <c r="F205" s="73">
        <v>249</v>
      </c>
      <c r="G205" s="73"/>
      <c r="H205" s="367">
        <v>1.25</v>
      </c>
      <c r="I205" s="81"/>
    </row>
    <row r="206" spans="1:9" ht="12.75">
      <c r="A206" s="107"/>
      <c r="B206" s="10"/>
      <c r="C206" s="192" t="s">
        <v>295</v>
      </c>
      <c r="D206" s="73">
        <v>708</v>
      </c>
      <c r="E206" s="73">
        <v>405</v>
      </c>
      <c r="F206" s="73">
        <v>51</v>
      </c>
      <c r="G206" s="73">
        <v>354</v>
      </c>
      <c r="H206" s="367">
        <v>2.25</v>
      </c>
      <c r="I206" s="81"/>
    </row>
    <row r="207" spans="1:9" ht="12.75">
      <c r="A207" s="107"/>
      <c r="B207" s="10"/>
      <c r="C207" s="192" t="s">
        <v>322</v>
      </c>
      <c r="D207" s="73">
        <v>297</v>
      </c>
      <c r="E207" s="73">
        <v>249</v>
      </c>
      <c r="F207" s="73">
        <v>249</v>
      </c>
      <c r="G207" s="73"/>
      <c r="H207" s="367">
        <v>2.5</v>
      </c>
      <c r="I207" s="81"/>
    </row>
    <row r="208" spans="1:9" ht="12.75">
      <c r="A208" s="107"/>
      <c r="B208" s="10"/>
      <c r="C208" s="192" t="s">
        <v>319</v>
      </c>
      <c r="D208" s="73">
        <v>1250</v>
      </c>
      <c r="E208" s="73">
        <v>750</v>
      </c>
      <c r="F208" s="73">
        <v>750</v>
      </c>
      <c r="G208" s="73"/>
      <c r="H208" s="367">
        <v>1.75</v>
      </c>
      <c r="I208" s="81"/>
    </row>
    <row r="209" spans="1:9" ht="12.75">
      <c r="A209" s="107"/>
      <c r="B209" s="10"/>
      <c r="C209" s="192" t="s">
        <v>289</v>
      </c>
      <c r="D209" s="73">
        <v>100</v>
      </c>
      <c r="E209" s="73">
        <v>44</v>
      </c>
      <c r="F209" s="73">
        <v>44</v>
      </c>
      <c r="G209" s="73"/>
      <c r="H209" s="367">
        <v>1</v>
      </c>
      <c r="I209" s="81"/>
    </row>
    <row r="210" spans="1:9" ht="12.75">
      <c r="A210" s="107"/>
      <c r="B210" s="10"/>
      <c r="C210" s="192" t="s">
        <v>328</v>
      </c>
      <c r="D210" s="73">
        <v>500</v>
      </c>
      <c r="E210" s="73">
        <v>160</v>
      </c>
      <c r="F210" s="73">
        <v>160</v>
      </c>
      <c r="G210" s="73"/>
      <c r="H210" s="367">
        <v>0.9</v>
      </c>
      <c r="I210" s="81"/>
    </row>
    <row r="211" spans="1:9" ht="12.75">
      <c r="A211" s="107"/>
      <c r="B211" s="10"/>
      <c r="C211" s="192" t="s">
        <v>326</v>
      </c>
      <c r="D211" s="73">
        <v>424</v>
      </c>
      <c r="E211" s="73">
        <v>312</v>
      </c>
      <c r="F211" s="73">
        <v>0</v>
      </c>
      <c r="G211" s="73">
        <v>299</v>
      </c>
      <c r="H211" s="367">
        <v>3.5</v>
      </c>
      <c r="I211" s="81"/>
    </row>
    <row r="212" spans="1:9" ht="12.75">
      <c r="A212" s="107"/>
      <c r="B212" s="10" t="s">
        <v>231</v>
      </c>
      <c r="C212" s="192" t="s">
        <v>315</v>
      </c>
      <c r="D212" s="73">
        <v>100</v>
      </c>
      <c r="E212" s="73">
        <v>4</v>
      </c>
      <c r="F212" s="73">
        <v>4</v>
      </c>
      <c r="G212" s="73">
        <v>0</v>
      </c>
      <c r="H212" s="362">
        <v>2.3</v>
      </c>
      <c r="I212" s="81"/>
    </row>
    <row r="213" spans="1:9" ht="12.75">
      <c r="A213" s="107"/>
      <c r="B213" s="10"/>
      <c r="C213" s="192" t="s">
        <v>328</v>
      </c>
      <c r="D213" s="73">
        <v>987</v>
      </c>
      <c r="E213" s="73">
        <v>95</v>
      </c>
      <c r="F213" s="73">
        <v>95</v>
      </c>
      <c r="G213" s="73">
        <v>0</v>
      </c>
      <c r="H213" s="362" t="s">
        <v>471</v>
      </c>
      <c r="I213" s="81"/>
    </row>
    <row r="214" spans="1:9" ht="12.75">
      <c r="A214" s="107"/>
      <c r="B214" s="10"/>
      <c r="C214" s="192" t="s">
        <v>326</v>
      </c>
      <c r="D214" s="73">
        <v>11</v>
      </c>
      <c r="E214" s="73">
        <v>7</v>
      </c>
      <c r="F214" s="73">
        <v>7</v>
      </c>
      <c r="G214" s="73">
        <v>0</v>
      </c>
      <c r="H214" s="362" t="s">
        <v>369</v>
      </c>
      <c r="I214" s="81"/>
    </row>
    <row r="215" spans="1:9" ht="12.75">
      <c r="A215" s="107"/>
      <c r="B215" s="10"/>
      <c r="C215" s="192" t="s">
        <v>448</v>
      </c>
      <c r="D215" s="73">
        <v>0</v>
      </c>
      <c r="E215" s="73">
        <v>18</v>
      </c>
      <c r="F215" s="73">
        <v>18</v>
      </c>
      <c r="G215" s="73">
        <v>0</v>
      </c>
      <c r="H215" s="362" t="s">
        <v>472</v>
      </c>
      <c r="I215" s="81"/>
    </row>
    <row r="216" spans="1:9" ht="12.75">
      <c r="A216" s="5"/>
      <c r="B216" s="10" t="s">
        <v>93</v>
      </c>
      <c r="C216" s="339" t="s">
        <v>721</v>
      </c>
      <c r="D216" s="73">
        <v>283</v>
      </c>
      <c r="E216" s="73">
        <v>283</v>
      </c>
      <c r="F216" s="73">
        <v>283</v>
      </c>
      <c r="G216" s="73"/>
      <c r="H216" s="362">
        <v>0.35</v>
      </c>
      <c r="I216" s="81"/>
    </row>
    <row r="217" spans="1:9" ht="12.75">
      <c r="A217" s="5"/>
      <c r="B217" s="10"/>
      <c r="C217" s="339" t="s">
        <v>713</v>
      </c>
      <c r="D217" s="73">
        <v>104</v>
      </c>
      <c r="E217" s="73">
        <v>64</v>
      </c>
      <c r="F217" s="73">
        <v>64</v>
      </c>
      <c r="G217" s="73"/>
      <c r="H217" s="362">
        <v>1.2</v>
      </c>
      <c r="I217" s="81"/>
    </row>
    <row r="218" spans="1:9" ht="12.75">
      <c r="A218" s="5"/>
      <c r="B218" s="10"/>
      <c r="C218" s="339" t="s">
        <v>722</v>
      </c>
      <c r="D218" s="73">
        <v>43</v>
      </c>
      <c r="E218" s="73">
        <v>35</v>
      </c>
      <c r="F218" s="73">
        <v>35</v>
      </c>
      <c r="G218" s="73"/>
      <c r="H218" s="362">
        <v>0.3</v>
      </c>
      <c r="I218" s="81"/>
    </row>
    <row r="219" spans="1:9" ht="12.75">
      <c r="A219" s="5"/>
      <c r="B219" s="10"/>
      <c r="C219" s="339" t="s">
        <v>716</v>
      </c>
      <c r="D219" s="73">
        <v>60</v>
      </c>
      <c r="E219" s="73">
        <v>14</v>
      </c>
      <c r="F219" s="73">
        <v>14</v>
      </c>
      <c r="G219" s="73"/>
      <c r="H219" s="362">
        <v>1.3</v>
      </c>
      <c r="I219" s="81"/>
    </row>
    <row r="220" spans="1:9" ht="12.75">
      <c r="A220" s="5"/>
      <c r="B220" s="10"/>
      <c r="C220" s="339" t="s">
        <v>723</v>
      </c>
      <c r="D220" s="73">
        <v>1541</v>
      </c>
      <c r="E220" s="73">
        <v>516</v>
      </c>
      <c r="F220" s="73">
        <v>516</v>
      </c>
      <c r="G220" s="73"/>
      <c r="H220" s="362">
        <v>1.1</v>
      </c>
      <c r="I220" s="81"/>
    </row>
    <row r="221" spans="1:8" ht="12.75">
      <c r="A221" s="5"/>
      <c r="B221" s="10"/>
      <c r="C221" s="339" t="s">
        <v>724</v>
      </c>
      <c r="D221" s="73">
        <v>120</v>
      </c>
      <c r="E221" s="73">
        <v>4</v>
      </c>
      <c r="F221" s="73">
        <v>4</v>
      </c>
      <c r="G221" s="73"/>
      <c r="H221" s="362">
        <v>2.5</v>
      </c>
    </row>
    <row r="222" spans="1:8" ht="12.75">
      <c r="A222" s="107"/>
      <c r="B222" s="10"/>
      <c r="C222" s="339" t="s">
        <v>725</v>
      </c>
      <c r="D222" s="73">
        <v>1300</v>
      </c>
      <c r="E222" s="73">
        <v>208</v>
      </c>
      <c r="F222" s="73">
        <v>208</v>
      </c>
      <c r="G222" s="73"/>
      <c r="H222" s="362">
        <v>2.7</v>
      </c>
    </row>
    <row r="223" spans="1:8" ht="12.75">
      <c r="A223" s="5"/>
      <c r="B223" s="10"/>
      <c r="C223" s="339" t="s">
        <v>726</v>
      </c>
      <c r="D223" s="73">
        <v>4</v>
      </c>
      <c r="E223" s="73">
        <v>4</v>
      </c>
      <c r="F223" s="73"/>
      <c r="G223" s="73">
        <v>4</v>
      </c>
      <c r="H223" s="362">
        <v>8</v>
      </c>
    </row>
    <row r="224" spans="1:8" ht="12.75">
      <c r="A224" s="2" t="s">
        <v>887</v>
      </c>
      <c r="B224" s="3" t="s">
        <v>264</v>
      </c>
      <c r="C224" s="60"/>
      <c r="D224" s="44">
        <f>SUM(D225)</f>
        <v>280</v>
      </c>
      <c r="E224" s="44">
        <f>SUM(E225)</f>
        <v>228</v>
      </c>
      <c r="F224" s="44">
        <f>SUM(F225)</f>
        <v>217</v>
      </c>
      <c r="G224" s="44">
        <f>SUM(G225)</f>
        <v>11</v>
      </c>
      <c r="H224" s="45"/>
    </row>
    <row r="225" spans="1:8" ht="12.75">
      <c r="A225" s="9"/>
      <c r="B225" s="11" t="s">
        <v>240</v>
      </c>
      <c r="C225" s="193" t="s">
        <v>298</v>
      </c>
      <c r="D225" s="340">
        <v>280</v>
      </c>
      <c r="E225" s="340">
        <v>228</v>
      </c>
      <c r="F225" s="340">
        <v>217</v>
      </c>
      <c r="G225" s="340">
        <v>11</v>
      </c>
      <c r="H225" s="341">
        <v>0.4</v>
      </c>
    </row>
    <row r="226" spans="1:8" ht="12.75">
      <c r="A226" s="7" t="s">
        <v>707</v>
      </c>
      <c r="B226" s="8" t="s">
        <v>83</v>
      </c>
      <c r="C226" s="46"/>
      <c r="D226" s="71">
        <f>SUM(D227:D234)</f>
        <v>8897</v>
      </c>
      <c r="E226" s="71">
        <f>SUM(E227:E234)</f>
        <v>3259</v>
      </c>
      <c r="F226" s="71">
        <f>SUM(F227:F234)</f>
        <v>3245</v>
      </c>
      <c r="G226" s="71">
        <f>SUM(G227:G234)</f>
        <v>14</v>
      </c>
      <c r="H226" s="72"/>
    </row>
    <row r="227" spans="1:8" ht="12.75">
      <c r="A227" s="7"/>
      <c r="B227" s="10" t="s">
        <v>160</v>
      </c>
      <c r="C227" s="339" t="s">
        <v>295</v>
      </c>
      <c r="D227" s="73">
        <v>445</v>
      </c>
      <c r="E227" s="73">
        <v>40</v>
      </c>
      <c r="F227" s="73">
        <v>40</v>
      </c>
      <c r="G227" s="73">
        <v>0</v>
      </c>
      <c r="H227" s="362" t="s">
        <v>526</v>
      </c>
    </row>
    <row r="228" spans="1:8" ht="12.75">
      <c r="A228" s="7"/>
      <c r="B228" s="10" t="s">
        <v>240</v>
      </c>
      <c r="C228" s="339" t="s">
        <v>321</v>
      </c>
      <c r="D228" s="73">
        <v>30</v>
      </c>
      <c r="E228" s="73">
        <v>17</v>
      </c>
      <c r="F228" s="73">
        <v>17</v>
      </c>
      <c r="G228" s="73"/>
      <c r="H228" s="362">
        <v>0.7</v>
      </c>
    </row>
    <row r="229" spans="1:8" ht="12.75">
      <c r="A229" s="7"/>
      <c r="B229" s="10"/>
      <c r="C229" s="339" t="s">
        <v>313</v>
      </c>
      <c r="D229" s="73">
        <v>20</v>
      </c>
      <c r="E229" s="73">
        <v>11</v>
      </c>
      <c r="F229" s="73">
        <v>11</v>
      </c>
      <c r="G229" s="73"/>
      <c r="H229" s="362">
        <v>1</v>
      </c>
    </row>
    <row r="230" spans="1:8" ht="12.75">
      <c r="A230" s="7"/>
      <c r="B230" s="10"/>
      <c r="C230" s="339" t="s">
        <v>318</v>
      </c>
      <c r="D230" s="73">
        <v>1800</v>
      </c>
      <c r="E230" s="73">
        <v>900</v>
      </c>
      <c r="F230" s="73">
        <v>900</v>
      </c>
      <c r="G230" s="73"/>
      <c r="H230" s="362">
        <v>0.7</v>
      </c>
    </row>
    <row r="231" spans="1:8" ht="12.75">
      <c r="A231" s="7"/>
      <c r="B231" s="10" t="s">
        <v>231</v>
      </c>
      <c r="C231" s="339" t="s">
        <v>295</v>
      </c>
      <c r="D231" s="73">
        <v>900</v>
      </c>
      <c r="E231" s="73">
        <v>17</v>
      </c>
      <c r="F231" s="73">
        <v>17</v>
      </c>
      <c r="G231" s="73">
        <v>0</v>
      </c>
      <c r="H231" s="362" t="s">
        <v>473</v>
      </c>
    </row>
    <row r="232" spans="1:8" ht="12.75">
      <c r="A232" s="5"/>
      <c r="B232" s="10" t="s">
        <v>93</v>
      </c>
      <c r="C232" s="339" t="s">
        <v>727</v>
      </c>
      <c r="D232" s="73">
        <v>332</v>
      </c>
      <c r="E232" s="73">
        <v>132</v>
      </c>
      <c r="F232" s="73">
        <v>132</v>
      </c>
      <c r="G232" s="73"/>
      <c r="H232" s="362">
        <v>0.6</v>
      </c>
    </row>
    <row r="233" spans="1:8" ht="12.75">
      <c r="A233" s="12"/>
      <c r="B233" s="19"/>
      <c r="C233" s="342" t="s">
        <v>723</v>
      </c>
      <c r="D233" s="363">
        <v>5355</v>
      </c>
      <c r="E233" s="363">
        <v>2128</v>
      </c>
      <c r="F233" s="363">
        <v>2128</v>
      </c>
      <c r="G233" s="363"/>
      <c r="H233" s="364">
        <v>1.3</v>
      </c>
    </row>
    <row r="234" spans="1:8" ht="12.75">
      <c r="A234" s="12"/>
      <c r="B234" s="19"/>
      <c r="C234" s="342" t="s">
        <v>717</v>
      </c>
      <c r="D234" s="343">
        <v>15</v>
      </c>
      <c r="E234" s="343">
        <v>14</v>
      </c>
      <c r="F234" s="343"/>
      <c r="G234" s="343">
        <v>14</v>
      </c>
      <c r="H234" s="344">
        <v>0.6</v>
      </c>
    </row>
    <row r="235" spans="1:8" ht="12.75">
      <c r="A235" s="2" t="s">
        <v>348</v>
      </c>
      <c r="B235" s="3" t="s">
        <v>65</v>
      </c>
      <c r="C235" s="15"/>
      <c r="D235" s="44">
        <f>SUM(D236:D254)</f>
        <v>8569</v>
      </c>
      <c r="E235" s="44">
        <f>SUM(E236:E254)</f>
        <v>3569</v>
      </c>
      <c r="F235" s="44">
        <f>SUM(F236:F254)</f>
        <v>3569</v>
      </c>
      <c r="G235" s="44">
        <f>SUM(G236:G254)</f>
        <v>0</v>
      </c>
      <c r="H235" s="45"/>
    </row>
    <row r="236" spans="1:8" ht="12.75">
      <c r="A236" s="5"/>
      <c r="B236" s="10" t="s">
        <v>160</v>
      </c>
      <c r="C236" s="339" t="s">
        <v>351</v>
      </c>
      <c r="D236" s="73">
        <v>150</v>
      </c>
      <c r="E236" s="73">
        <v>125</v>
      </c>
      <c r="F236" s="73">
        <v>125</v>
      </c>
      <c r="G236" s="73"/>
      <c r="H236" s="362">
        <v>0.9</v>
      </c>
    </row>
    <row r="237" spans="1:8" ht="12.75">
      <c r="A237" s="5"/>
      <c r="B237" s="10"/>
      <c r="C237" s="339" t="s">
        <v>295</v>
      </c>
      <c r="D237" s="198">
        <v>637</v>
      </c>
      <c r="E237" s="198">
        <v>467</v>
      </c>
      <c r="F237" s="198">
        <v>467</v>
      </c>
      <c r="G237" s="198"/>
      <c r="H237" s="338">
        <v>0.65</v>
      </c>
    </row>
    <row r="238" spans="1:8" ht="12.75">
      <c r="A238" s="67"/>
      <c r="B238" s="10" t="s">
        <v>184</v>
      </c>
      <c r="C238" s="339" t="s">
        <v>291</v>
      </c>
      <c r="D238" s="73">
        <v>210</v>
      </c>
      <c r="E238" s="73">
        <v>210</v>
      </c>
      <c r="F238" s="73">
        <v>210</v>
      </c>
      <c r="G238" s="198">
        <v>0</v>
      </c>
      <c r="H238" s="338">
        <v>0.8</v>
      </c>
    </row>
    <row r="239" spans="1:8" ht="12.75">
      <c r="A239" s="67"/>
      <c r="B239" s="10"/>
      <c r="C239" s="339" t="s">
        <v>322</v>
      </c>
      <c r="D239" s="73">
        <v>280</v>
      </c>
      <c r="E239" s="73">
        <v>18</v>
      </c>
      <c r="F239" s="73">
        <v>18</v>
      </c>
      <c r="G239" s="198">
        <v>0</v>
      </c>
      <c r="H239" s="338">
        <v>1.4</v>
      </c>
    </row>
    <row r="240" spans="1:8" ht="12.75">
      <c r="A240" s="67"/>
      <c r="B240" s="10"/>
      <c r="C240" s="339" t="s">
        <v>328</v>
      </c>
      <c r="D240" s="73">
        <v>450</v>
      </c>
      <c r="E240" s="73">
        <v>35</v>
      </c>
      <c r="F240" s="73">
        <v>35</v>
      </c>
      <c r="G240" s="198">
        <v>0</v>
      </c>
      <c r="H240" s="338">
        <v>0.5</v>
      </c>
    </row>
    <row r="241" spans="1:8" ht="12.75">
      <c r="A241" s="67"/>
      <c r="B241" s="10"/>
      <c r="C241" s="339" t="s">
        <v>326</v>
      </c>
      <c r="D241" s="73">
        <v>2300</v>
      </c>
      <c r="E241" s="73">
        <v>384</v>
      </c>
      <c r="F241" s="73">
        <v>384</v>
      </c>
      <c r="G241" s="198">
        <v>0</v>
      </c>
      <c r="H241" s="338">
        <v>1.4</v>
      </c>
    </row>
    <row r="242" spans="1:8" ht="12.75">
      <c r="A242" s="67"/>
      <c r="B242" s="10" t="s">
        <v>231</v>
      </c>
      <c r="C242" s="339" t="s">
        <v>313</v>
      </c>
      <c r="D242" s="73">
        <v>60</v>
      </c>
      <c r="E242" s="73">
        <v>56</v>
      </c>
      <c r="F242" s="73">
        <v>56</v>
      </c>
      <c r="G242" s="198">
        <v>0</v>
      </c>
      <c r="H242" s="338">
        <v>0.44</v>
      </c>
    </row>
    <row r="243" spans="1:8" ht="12.75">
      <c r="A243" s="67"/>
      <c r="B243" s="10"/>
      <c r="C243" s="339" t="s">
        <v>303</v>
      </c>
      <c r="D243" s="73">
        <v>8</v>
      </c>
      <c r="E243" s="73">
        <v>2</v>
      </c>
      <c r="F243" s="73">
        <v>2</v>
      </c>
      <c r="G243" s="198">
        <v>0</v>
      </c>
      <c r="H243" s="338">
        <v>1</v>
      </c>
    </row>
    <row r="244" spans="1:8" ht="12.75">
      <c r="A244" s="67"/>
      <c r="B244" s="10"/>
      <c r="C244" s="339" t="s">
        <v>295</v>
      </c>
      <c r="D244" s="73">
        <v>50</v>
      </c>
      <c r="E244" s="73">
        <v>32</v>
      </c>
      <c r="F244" s="73">
        <v>32</v>
      </c>
      <c r="G244" s="198">
        <v>0</v>
      </c>
      <c r="H244" s="338">
        <v>0.6</v>
      </c>
    </row>
    <row r="245" spans="1:8" ht="12.75">
      <c r="A245" s="67"/>
      <c r="B245" s="10"/>
      <c r="C245" s="339" t="s">
        <v>328</v>
      </c>
      <c r="D245" s="73">
        <v>680</v>
      </c>
      <c r="E245" s="73">
        <v>293</v>
      </c>
      <c r="F245" s="73">
        <v>293</v>
      </c>
      <c r="G245" s="198">
        <v>0</v>
      </c>
      <c r="H245" s="338" t="s">
        <v>474</v>
      </c>
    </row>
    <row r="246" spans="1:8" ht="12.75">
      <c r="A246" s="67"/>
      <c r="B246" s="10"/>
      <c r="C246" s="339" t="s">
        <v>293</v>
      </c>
      <c r="D246" s="73">
        <v>600</v>
      </c>
      <c r="E246" s="73">
        <v>138</v>
      </c>
      <c r="F246" s="73">
        <v>138</v>
      </c>
      <c r="G246" s="198">
        <v>0</v>
      </c>
      <c r="H246" s="338" t="s">
        <v>368</v>
      </c>
    </row>
    <row r="247" spans="1:8" ht="12.75">
      <c r="A247" s="67"/>
      <c r="B247" s="10"/>
      <c r="C247" s="339" t="s">
        <v>408</v>
      </c>
      <c r="D247" s="73">
        <v>1110</v>
      </c>
      <c r="E247" s="73">
        <v>294</v>
      </c>
      <c r="F247" s="73">
        <v>294</v>
      </c>
      <c r="G247" s="198">
        <v>0</v>
      </c>
      <c r="H247" s="338" t="s">
        <v>475</v>
      </c>
    </row>
    <row r="248" spans="1:8" ht="12.75">
      <c r="A248" s="67"/>
      <c r="B248" s="10"/>
      <c r="C248" s="339" t="s">
        <v>545</v>
      </c>
      <c r="D248" s="73">
        <v>300</v>
      </c>
      <c r="E248" s="73">
        <v>179</v>
      </c>
      <c r="F248" s="73">
        <v>179</v>
      </c>
      <c r="G248" s="198">
        <v>0</v>
      </c>
      <c r="H248" s="338">
        <v>0.45</v>
      </c>
    </row>
    <row r="249" spans="1:8" ht="12.75">
      <c r="A249" s="5"/>
      <c r="B249" s="10" t="s">
        <v>93</v>
      </c>
      <c r="C249" s="339" t="s">
        <v>711</v>
      </c>
      <c r="D249" s="73">
        <v>200</v>
      </c>
      <c r="E249" s="73">
        <v>200</v>
      </c>
      <c r="F249" s="73">
        <v>200</v>
      </c>
      <c r="G249" s="73"/>
      <c r="H249" s="338">
        <v>0.6</v>
      </c>
    </row>
    <row r="250" spans="1:8" ht="12.75">
      <c r="A250" s="5"/>
      <c r="B250" s="10"/>
      <c r="C250" s="339" t="s">
        <v>728</v>
      </c>
      <c r="D250" s="73">
        <v>354</v>
      </c>
      <c r="E250" s="73">
        <v>350</v>
      </c>
      <c r="F250" s="73">
        <v>350</v>
      </c>
      <c r="G250" s="73"/>
      <c r="H250" s="338">
        <v>0.5</v>
      </c>
    </row>
    <row r="251" spans="1:8" ht="12.75">
      <c r="A251" s="5"/>
      <c r="B251" s="10"/>
      <c r="C251" s="339" t="s">
        <v>713</v>
      </c>
      <c r="D251" s="73">
        <v>337</v>
      </c>
      <c r="E251" s="73">
        <v>67</v>
      </c>
      <c r="F251" s="73">
        <v>67</v>
      </c>
      <c r="G251" s="73"/>
      <c r="H251" s="338">
        <v>0.8</v>
      </c>
    </row>
    <row r="252" spans="1:8" ht="12.75">
      <c r="A252" s="5"/>
      <c r="B252" s="10"/>
      <c r="C252" s="339" t="s">
        <v>729</v>
      </c>
      <c r="D252" s="73">
        <v>123</v>
      </c>
      <c r="E252" s="73">
        <v>104</v>
      </c>
      <c r="F252" s="73">
        <v>104</v>
      </c>
      <c r="G252" s="73"/>
      <c r="H252" s="338">
        <v>0.8</v>
      </c>
    </row>
    <row r="253" spans="1:8" ht="12.75">
      <c r="A253" s="5"/>
      <c r="B253" s="10"/>
      <c r="C253" s="339" t="s">
        <v>730</v>
      </c>
      <c r="D253" s="73">
        <v>150</v>
      </c>
      <c r="E253" s="73">
        <v>50</v>
      </c>
      <c r="F253" s="73">
        <v>50</v>
      </c>
      <c r="G253" s="73"/>
      <c r="H253" s="338">
        <v>0.9</v>
      </c>
    </row>
    <row r="254" spans="1:8" ht="12.75">
      <c r="A254" s="9"/>
      <c r="B254" s="11"/>
      <c r="C254" s="193" t="s">
        <v>731</v>
      </c>
      <c r="D254" s="340">
        <v>570</v>
      </c>
      <c r="E254" s="340">
        <v>565</v>
      </c>
      <c r="F254" s="340">
        <v>565</v>
      </c>
      <c r="G254" s="340"/>
      <c r="H254" s="338">
        <v>0.2</v>
      </c>
    </row>
    <row r="255" spans="1:8" ht="12.75">
      <c r="A255" s="2" t="s">
        <v>888</v>
      </c>
      <c r="B255" s="3" t="s">
        <v>41</v>
      </c>
      <c r="C255" s="15"/>
      <c r="D255" s="44">
        <f>SUM(D256:D268)</f>
        <v>6395</v>
      </c>
      <c r="E255" s="44">
        <f>SUM(E256:E268)</f>
        <v>2340</v>
      </c>
      <c r="F255" s="44">
        <f>SUM(F256:F268)</f>
        <v>2340</v>
      </c>
      <c r="G255" s="44">
        <f>SUM(G256:G268)</f>
        <v>0</v>
      </c>
      <c r="H255" s="45"/>
    </row>
    <row r="256" spans="1:8" ht="12.75">
      <c r="A256" s="7"/>
      <c r="B256" s="10" t="s">
        <v>160</v>
      </c>
      <c r="C256" s="337" t="s">
        <v>295</v>
      </c>
      <c r="D256" s="73">
        <v>961</v>
      </c>
      <c r="E256" s="73">
        <v>374</v>
      </c>
      <c r="F256" s="73">
        <v>374</v>
      </c>
      <c r="G256" s="73">
        <v>0</v>
      </c>
      <c r="H256" s="362" t="s">
        <v>526</v>
      </c>
    </row>
    <row r="257" spans="1:8" ht="12.75">
      <c r="A257" s="7"/>
      <c r="B257" s="10"/>
      <c r="C257" s="215" t="s">
        <v>301</v>
      </c>
      <c r="D257" s="73">
        <v>150</v>
      </c>
      <c r="E257" s="73">
        <v>138</v>
      </c>
      <c r="F257" s="73">
        <v>138</v>
      </c>
      <c r="G257" s="73"/>
      <c r="H257" s="362">
        <v>0.2</v>
      </c>
    </row>
    <row r="258" spans="1:8" ht="12.75">
      <c r="A258" s="7"/>
      <c r="B258" s="10" t="s">
        <v>184</v>
      </c>
      <c r="C258" s="339" t="s">
        <v>291</v>
      </c>
      <c r="D258" s="73">
        <v>235</v>
      </c>
      <c r="E258" s="73">
        <v>235</v>
      </c>
      <c r="F258" s="73">
        <v>235</v>
      </c>
      <c r="G258" s="198">
        <v>0</v>
      </c>
      <c r="H258" s="362">
        <v>0.8</v>
      </c>
    </row>
    <row r="259" spans="1:8" ht="12.75">
      <c r="A259" s="7"/>
      <c r="B259" s="10"/>
      <c r="C259" s="339" t="s">
        <v>568</v>
      </c>
      <c r="D259" s="73">
        <v>60</v>
      </c>
      <c r="E259" s="73">
        <v>60</v>
      </c>
      <c r="F259" s="73">
        <v>60</v>
      </c>
      <c r="G259" s="198">
        <v>0</v>
      </c>
      <c r="H259" s="362">
        <v>3.5</v>
      </c>
    </row>
    <row r="260" spans="1:8" ht="12.75">
      <c r="A260" s="7"/>
      <c r="B260" s="10" t="s">
        <v>240</v>
      </c>
      <c r="C260" s="339" t="s">
        <v>298</v>
      </c>
      <c r="D260" s="73">
        <v>1730</v>
      </c>
      <c r="E260" s="73">
        <v>330</v>
      </c>
      <c r="F260" s="73">
        <v>330</v>
      </c>
      <c r="G260" s="198"/>
      <c r="H260" s="362">
        <v>0.4</v>
      </c>
    </row>
    <row r="261" spans="1:8" ht="12.75">
      <c r="A261" s="7"/>
      <c r="B261" s="10" t="s">
        <v>231</v>
      </c>
      <c r="C261" s="339" t="s">
        <v>303</v>
      </c>
      <c r="D261" s="73">
        <v>9</v>
      </c>
      <c r="E261" s="73">
        <v>5</v>
      </c>
      <c r="F261" s="73">
        <v>5</v>
      </c>
      <c r="G261" s="198">
        <v>0</v>
      </c>
      <c r="H261" s="362">
        <v>1.1</v>
      </c>
    </row>
    <row r="262" spans="1:8" ht="12.75">
      <c r="A262" s="7"/>
      <c r="B262" s="10"/>
      <c r="C262" s="339" t="s">
        <v>315</v>
      </c>
      <c r="D262" s="73">
        <v>9</v>
      </c>
      <c r="E262" s="73">
        <v>1</v>
      </c>
      <c r="F262" s="73">
        <v>1</v>
      </c>
      <c r="G262" s="198">
        <v>0</v>
      </c>
      <c r="H262" s="362">
        <v>1.2</v>
      </c>
    </row>
    <row r="263" spans="1:8" ht="12.75">
      <c r="A263" s="7"/>
      <c r="B263" s="10"/>
      <c r="C263" s="339" t="s">
        <v>302</v>
      </c>
      <c r="D263" s="73">
        <v>20</v>
      </c>
      <c r="E263" s="73">
        <v>18</v>
      </c>
      <c r="F263" s="73">
        <v>18</v>
      </c>
      <c r="G263" s="198">
        <v>0</v>
      </c>
      <c r="H263" s="362">
        <v>0.15</v>
      </c>
    </row>
    <row r="264" spans="1:8" ht="12.75">
      <c r="A264" s="7"/>
      <c r="B264" s="10"/>
      <c r="C264" s="339" t="s">
        <v>546</v>
      </c>
      <c r="D264" s="73">
        <v>45</v>
      </c>
      <c r="E264" s="73">
        <v>10</v>
      </c>
      <c r="F264" s="73">
        <v>10</v>
      </c>
      <c r="G264" s="198">
        <v>0</v>
      </c>
      <c r="H264" s="362" t="s">
        <v>353</v>
      </c>
    </row>
    <row r="265" spans="1:8" ht="12.75">
      <c r="A265" s="7"/>
      <c r="B265" s="10"/>
      <c r="C265" s="339" t="s">
        <v>328</v>
      </c>
      <c r="D265" s="73">
        <v>400</v>
      </c>
      <c r="E265" s="73">
        <v>72</v>
      </c>
      <c r="F265" s="73">
        <v>72</v>
      </c>
      <c r="G265" s="198">
        <v>0</v>
      </c>
      <c r="H265" s="362">
        <v>1</v>
      </c>
    </row>
    <row r="266" spans="1:8" ht="12.75">
      <c r="A266" s="7"/>
      <c r="B266" s="10"/>
      <c r="C266" s="339" t="s">
        <v>383</v>
      </c>
      <c r="D266" s="73">
        <v>620</v>
      </c>
      <c r="E266" s="73">
        <v>363</v>
      </c>
      <c r="F266" s="73">
        <v>363</v>
      </c>
      <c r="G266" s="198">
        <v>0</v>
      </c>
      <c r="H266" s="362" t="s">
        <v>368</v>
      </c>
    </row>
    <row r="267" spans="1:8" ht="12.75">
      <c r="A267" s="5"/>
      <c r="B267" s="10" t="s">
        <v>93</v>
      </c>
      <c r="C267" s="339" t="s">
        <v>724</v>
      </c>
      <c r="D267" s="73">
        <v>656</v>
      </c>
      <c r="E267" s="73">
        <v>366</v>
      </c>
      <c r="F267" s="73">
        <v>366</v>
      </c>
      <c r="G267" s="73"/>
      <c r="H267" s="362">
        <v>2</v>
      </c>
    </row>
    <row r="268" spans="1:8" ht="12.75">
      <c r="A268" s="12"/>
      <c r="B268" s="19"/>
      <c r="C268" s="342" t="s">
        <v>732</v>
      </c>
      <c r="D268" s="363">
        <v>1500</v>
      </c>
      <c r="E268" s="363">
        <v>368</v>
      </c>
      <c r="F268" s="363">
        <v>368</v>
      </c>
      <c r="G268" s="363"/>
      <c r="H268" s="43">
        <v>1.2</v>
      </c>
    </row>
    <row r="269" spans="1:8" ht="12.75" customHeight="1">
      <c r="A269" s="108" t="s">
        <v>384</v>
      </c>
      <c r="B269" s="78" t="s">
        <v>99</v>
      </c>
      <c r="C269" s="82"/>
      <c r="D269" s="189">
        <f>SUM(D270:D275)</f>
        <v>3572</v>
      </c>
      <c r="E269" s="189">
        <f>SUM(E270:E275)</f>
        <v>2062</v>
      </c>
      <c r="F269" s="189">
        <f>SUM(F270:F275)</f>
        <v>1052</v>
      </c>
      <c r="G269" s="189">
        <f>SUM(G270:G275)</f>
        <v>8</v>
      </c>
      <c r="H269" s="186"/>
    </row>
    <row r="270" spans="1:8" ht="12.75" customHeight="1">
      <c r="A270" s="12"/>
      <c r="B270" s="10" t="s">
        <v>160</v>
      </c>
      <c r="C270" s="339" t="s">
        <v>301</v>
      </c>
      <c r="D270" s="73">
        <v>830</v>
      </c>
      <c r="E270" s="73">
        <v>785</v>
      </c>
      <c r="F270" s="73">
        <v>785</v>
      </c>
      <c r="G270" s="73"/>
      <c r="H270" s="362">
        <v>0.2</v>
      </c>
    </row>
    <row r="271" spans="1:8" ht="12.75" customHeight="1">
      <c r="A271" s="12"/>
      <c r="B271" s="10"/>
      <c r="C271" s="339" t="s">
        <v>608</v>
      </c>
      <c r="D271" s="73">
        <v>390</v>
      </c>
      <c r="E271" s="73">
        <v>8</v>
      </c>
      <c r="F271" s="73"/>
      <c r="G271" s="73">
        <v>8</v>
      </c>
      <c r="H271" s="362">
        <v>2.5</v>
      </c>
    </row>
    <row r="272" spans="1:8" ht="12.75" customHeight="1">
      <c r="A272" s="12"/>
      <c r="B272" s="10" t="s">
        <v>172</v>
      </c>
      <c r="C272" s="339" t="s">
        <v>290</v>
      </c>
      <c r="D272" s="73">
        <v>3</v>
      </c>
      <c r="E272" s="73">
        <v>3</v>
      </c>
      <c r="F272" s="73">
        <v>3</v>
      </c>
      <c r="G272" s="73"/>
      <c r="H272" s="362">
        <v>0.15</v>
      </c>
    </row>
    <row r="273" spans="1:8" ht="12.75" customHeight="1">
      <c r="A273" s="12"/>
      <c r="B273" s="10" t="s">
        <v>240</v>
      </c>
      <c r="C273" s="339" t="s">
        <v>307</v>
      </c>
      <c r="D273" s="73">
        <v>294</v>
      </c>
      <c r="E273" s="73">
        <v>264</v>
      </c>
      <c r="F273" s="73">
        <v>264</v>
      </c>
      <c r="G273" s="73"/>
      <c r="H273" s="362">
        <v>0.2</v>
      </c>
    </row>
    <row r="274" spans="1:8" ht="12.75" customHeight="1">
      <c r="A274" s="5"/>
      <c r="B274" s="10" t="s">
        <v>231</v>
      </c>
      <c r="C274" s="339" t="s">
        <v>308</v>
      </c>
      <c r="D274" s="73">
        <v>885</v>
      </c>
      <c r="E274" s="73">
        <v>612</v>
      </c>
      <c r="F274" s="73">
        <v>0</v>
      </c>
      <c r="G274" s="73">
        <v>0</v>
      </c>
      <c r="H274" s="362">
        <v>0</v>
      </c>
    </row>
    <row r="275" spans="1:8" ht="12.75" customHeight="1">
      <c r="A275" s="9"/>
      <c r="B275" s="133"/>
      <c r="C275" s="193" t="s">
        <v>311</v>
      </c>
      <c r="D275" s="365">
        <v>1170</v>
      </c>
      <c r="E275" s="365">
        <v>390</v>
      </c>
      <c r="F275" s="365">
        <v>0</v>
      </c>
      <c r="G275" s="365">
        <v>0</v>
      </c>
      <c r="H275" s="366">
        <v>0</v>
      </c>
    </row>
    <row r="276" spans="1:8" ht="12.75" customHeight="1">
      <c r="A276" s="2" t="s">
        <v>385</v>
      </c>
      <c r="B276" s="3" t="s">
        <v>42</v>
      </c>
      <c r="C276" s="15"/>
      <c r="D276" s="44">
        <f>SUM(D277:D314)</f>
        <v>93619</v>
      </c>
      <c r="E276" s="44">
        <f>SUM(E277:E314)</f>
        <v>67023</v>
      </c>
      <c r="F276" s="44">
        <f>SUM(F277:F314)</f>
        <v>17277</v>
      </c>
      <c r="G276" s="44">
        <f>SUM(G277:G314)</f>
        <v>49700</v>
      </c>
      <c r="H276" s="45"/>
    </row>
    <row r="277" spans="1:8" ht="12.75" customHeight="1">
      <c r="A277" s="7"/>
      <c r="B277" s="10" t="s">
        <v>160</v>
      </c>
      <c r="C277" s="339" t="s">
        <v>326</v>
      </c>
      <c r="D277" s="73">
        <v>800</v>
      </c>
      <c r="E277" s="73">
        <v>347</v>
      </c>
      <c r="F277" s="73">
        <v>347</v>
      </c>
      <c r="G277" s="73"/>
      <c r="H277" s="362">
        <v>1.4</v>
      </c>
    </row>
    <row r="278" spans="1:8" ht="12.75" customHeight="1">
      <c r="A278" s="7"/>
      <c r="B278" s="10"/>
      <c r="C278" s="339" t="s">
        <v>351</v>
      </c>
      <c r="D278" s="73">
        <v>750</v>
      </c>
      <c r="E278" s="73">
        <v>719</v>
      </c>
      <c r="F278" s="73">
        <v>719</v>
      </c>
      <c r="G278" s="73"/>
      <c r="H278" s="362">
        <v>1.2</v>
      </c>
    </row>
    <row r="279" spans="1:8" ht="12.75" customHeight="1">
      <c r="A279" s="67"/>
      <c r="B279" s="10" t="s">
        <v>172</v>
      </c>
      <c r="C279" s="339" t="s">
        <v>872</v>
      </c>
      <c r="D279" s="73">
        <v>90</v>
      </c>
      <c r="E279" s="73">
        <v>90</v>
      </c>
      <c r="F279" s="73">
        <v>90</v>
      </c>
      <c r="G279" s="73"/>
      <c r="H279" s="362">
        <v>0.7</v>
      </c>
    </row>
    <row r="280" spans="1:8" ht="12.75" customHeight="1">
      <c r="A280" s="67"/>
      <c r="B280" s="10" t="s">
        <v>184</v>
      </c>
      <c r="C280" s="339" t="s">
        <v>314</v>
      </c>
      <c r="D280" s="73">
        <v>443</v>
      </c>
      <c r="E280" s="73">
        <v>443</v>
      </c>
      <c r="F280" s="73">
        <v>431</v>
      </c>
      <c r="G280" s="73">
        <v>0</v>
      </c>
      <c r="H280" s="362">
        <v>0.9</v>
      </c>
    </row>
    <row r="281" spans="1:8" ht="12.75" customHeight="1">
      <c r="A281" s="67"/>
      <c r="B281" s="73"/>
      <c r="C281" s="339" t="s">
        <v>295</v>
      </c>
      <c r="D281" s="73">
        <v>19200</v>
      </c>
      <c r="E281" s="73">
        <v>19200</v>
      </c>
      <c r="F281" s="73">
        <v>0</v>
      </c>
      <c r="G281" s="73">
        <v>19200</v>
      </c>
      <c r="H281" s="362">
        <v>0.75</v>
      </c>
    </row>
    <row r="282" spans="1:8" ht="12.75" customHeight="1">
      <c r="A282" s="67"/>
      <c r="B282" s="73"/>
      <c r="C282" s="339" t="s">
        <v>328</v>
      </c>
      <c r="D282" s="73">
        <v>1504</v>
      </c>
      <c r="E282" s="73">
        <v>1068</v>
      </c>
      <c r="F282" s="73">
        <v>1054</v>
      </c>
      <c r="G282" s="73">
        <v>0</v>
      </c>
      <c r="H282" s="362">
        <v>1</v>
      </c>
    </row>
    <row r="283" spans="1:8" ht="12.75" customHeight="1">
      <c r="A283" s="67"/>
      <c r="B283" s="73"/>
      <c r="C283" s="339" t="s">
        <v>322</v>
      </c>
      <c r="D283" s="73">
        <v>31077</v>
      </c>
      <c r="E283" s="73">
        <v>31077</v>
      </c>
      <c r="F283" s="73">
        <v>927</v>
      </c>
      <c r="G283" s="73">
        <v>30150</v>
      </c>
      <c r="H283" s="362">
        <v>1</v>
      </c>
    </row>
    <row r="284" spans="1:8" ht="12.75" customHeight="1">
      <c r="A284" s="67"/>
      <c r="B284" s="73"/>
      <c r="C284" s="339" t="s">
        <v>449</v>
      </c>
      <c r="D284" s="73">
        <v>500</v>
      </c>
      <c r="E284" s="73">
        <v>122</v>
      </c>
      <c r="F284" s="73">
        <v>122</v>
      </c>
      <c r="G284" s="73">
        <v>0</v>
      </c>
      <c r="H284" s="362">
        <v>1.2</v>
      </c>
    </row>
    <row r="285" spans="1:8" ht="12.75" customHeight="1">
      <c r="A285" s="67"/>
      <c r="B285" s="73"/>
      <c r="C285" s="339" t="s">
        <v>323</v>
      </c>
      <c r="D285" s="73">
        <v>410</v>
      </c>
      <c r="E285" s="73">
        <v>410</v>
      </c>
      <c r="F285" s="73">
        <v>410</v>
      </c>
      <c r="G285" s="73">
        <v>0</v>
      </c>
      <c r="H285" s="362">
        <v>1.75</v>
      </c>
    </row>
    <row r="286" spans="1:8" ht="12.75" customHeight="1">
      <c r="A286" s="67"/>
      <c r="B286" s="73"/>
      <c r="C286" s="339" t="s">
        <v>628</v>
      </c>
      <c r="D286" s="73">
        <v>1789</v>
      </c>
      <c r="E286" s="73">
        <v>896</v>
      </c>
      <c r="F286" s="73">
        <v>877</v>
      </c>
      <c r="G286" s="73">
        <v>0</v>
      </c>
      <c r="H286" s="362">
        <v>2</v>
      </c>
    </row>
    <row r="287" spans="1:8" ht="12.75" customHeight="1">
      <c r="A287" s="67"/>
      <c r="B287" s="73"/>
      <c r="C287" s="339" t="s">
        <v>327</v>
      </c>
      <c r="D287" s="73">
        <v>505</v>
      </c>
      <c r="E287" s="73">
        <v>505</v>
      </c>
      <c r="F287" s="73">
        <v>505</v>
      </c>
      <c r="G287" s="73">
        <v>0</v>
      </c>
      <c r="H287" s="362">
        <v>0.85</v>
      </c>
    </row>
    <row r="288" spans="1:8" ht="12.75" customHeight="1">
      <c r="A288" s="67"/>
      <c r="B288" s="73"/>
      <c r="C288" s="339" t="s">
        <v>319</v>
      </c>
      <c r="D288" s="73">
        <v>39</v>
      </c>
      <c r="E288" s="73">
        <v>39</v>
      </c>
      <c r="F288" s="73">
        <v>38</v>
      </c>
      <c r="G288" s="73">
        <v>0</v>
      </c>
      <c r="H288" s="362">
        <v>3</v>
      </c>
    </row>
    <row r="289" spans="1:8" ht="12.75" customHeight="1">
      <c r="A289" s="67"/>
      <c r="B289" s="10" t="s">
        <v>240</v>
      </c>
      <c r="C289" s="339" t="s">
        <v>323</v>
      </c>
      <c r="D289" s="73">
        <v>1000</v>
      </c>
      <c r="E289" s="73">
        <v>350</v>
      </c>
      <c r="F289" s="73">
        <v>0</v>
      </c>
      <c r="G289" s="73">
        <v>350</v>
      </c>
      <c r="H289" s="362">
        <v>1.25</v>
      </c>
    </row>
    <row r="290" spans="1:8" ht="12.75" customHeight="1">
      <c r="A290" s="67"/>
      <c r="B290" s="10"/>
      <c r="C290" s="339" t="s">
        <v>297</v>
      </c>
      <c r="D290" s="73">
        <v>1020</v>
      </c>
      <c r="E290" s="73">
        <v>1020</v>
      </c>
      <c r="F290" s="73">
        <v>1020</v>
      </c>
      <c r="G290" s="73"/>
      <c r="H290" s="362">
        <v>0.3</v>
      </c>
    </row>
    <row r="291" spans="1:8" ht="12.75" customHeight="1">
      <c r="A291" s="67"/>
      <c r="B291" s="10"/>
      <c r="C291" s="339" t="s">
        <v>295</v>
      </c>
      <c r="D291" s="73">
        <v>220</v>
      </c>
      <c r="E291" s="73">
        <v>110</v>
      </c>
      <c r="F291" s="73">
        <v>110</v>
      </c>
      <c r="G291" s="73"/>
      <c r="H291" s="362">
        <v>0.6</v>
      </c>
    </row>
    <row r="292" spans="1:8" ht="12.75" customHeight="1">
      <c r="A292" s="67"/>
      <c r="B292" s="10"/>
      <c r="C292" s="339" t="s">
        <v>309</v>
      </c>
      <c r="D292" s="73">
        <v>0</v>
      </c>
      <c r="E292" s="73">
        <v>0</v>
      </c>
      <c r="F292" s="73">
        <v>0</v>
      </c>
      <c r="G292" s="73">
        <v>0</v>
      </c>
      <c r="H292" s="362">
        <v>0.3</v>
      </c>
    </row>
    <row r="293" spans="1:8" ht="12.75" customHeight="1">
      <c r="A293" s="67"/>
      <c r="B293" s="10"/>
      <c r="C293" s="339" t="s">
        <v>292</v>
      </c>
      <c r="D293" s="73">
        <v>3220</v>
      </c>
      <c r="E293" s="73">
        <v>1160</v>
      </c>
      <c r="F293" s="73">
        <v>1160</v>
      </c>
      <c r="G293" s="73"/>
      <c r="H293" s="362">
        <v>0.5</v>
      </c>
    </row>
    <row r="294" spans="1:8" ht="12.75" customHeight="1">
      <c r="A294" s="67"/>
      <c r="B294" s="10"/>
      <c r="C294" s="339" t="s">
        <v>289</v>
      </c>
      <c r="D294" s="73">
        <v>125</v>
      </c>
      <c r="E294" s="73">
        <v>49</v>
      </c>
      <c r="F294" s="73">
        <v>49</v>
      </c>
      <c r="G294" s="73"/>
      <c r="H294" s="367">
        <v>0.4</v>
      </c>
    </row>
    <row r="295" spans="1:8" ht="12.75" customHeight="1">
      <c r="A295" s="67"/>
      <c r="B295" s="73"/>
      <c r="C295" s="339" t="s">
        <v>328</v>
      </c>
      <c r="D295" s="73">
        <v>202</v>
      </c>
      <c r="E295" s="73">
        <v>161</v>
      </c>
      <c r="F295" s="73">
        <v>161</v>
      </c>
      <c r="G295" s="73"/>
      <c r="H295" s="362">
        <v>1</v>
      </c>
    </row>
    <row r="296" spans="1:8" ht="12.75" customHeight="1">
      <c r="A296" s="67"/>
      <c r="B296" s="73"/>
      <c r="C296" s="339" t="s">
        <v>308</v>
      </c>
      <c r="D296" s="73">
        <v>700</v>
      </c>
      <c r="E296" s="73">
        <v>525</v>
      </c>
      <c r="F296" s="73">
        <v>525</v>
      </c>
      <c r="G296" s="73"/>
      <c r="H296" s="362">
        <v>0.3</v>
      </c>
    </row>
    <row r="297" spans="1:8" ht="12.75" customHeight="1">
      <c r="A297" s="67"/>
      <c r="B297" s="73"/>
      <c r="C297" s="339" t="s">
        <v>359</v>
      </c>
      <c r="D297" s="73">
        <v>100</v>
      </c>
      <c r="E297" s="73">
        <v>100</v>
      </c>
      <c r="F297" s="73">
        <v>100</v>
      </c>
      <c r="G297" s="73"/>
      <c r="H297" s="362">
        <v>0.3</v>
      </c>
    </row>
    <row r="298" spans="1:8" ht="12.75" customHeight="1">
      <c r="A298" s="67"/>
      <c r="B298" s="73"/>
      <c r="C298" s="339" t="s">
        <v>311</v>
      </c>
      <c r="D298" s="73">
        <v>620</v>
      </c>
      <c r="E298" s="73">
        <v>255</v>
      </c>
      <c r="F298" s="73">
        <v>255</v>
      </c>
      <c r="G298" s="73"/>
      <c r="H298" s="362">
        <v>0.3</v>
      </c>
    </row>
    <row r="299" spans="1:8" ht="12.75" customHeight="1">
      <c r="A299" s="67"/>
      <c r="B299" s="73"/>
      <c r="C299" s="339" t="s">
        <v>293</v>
      </c>
      <c r="D299" s="73">
        <v>700</v>
      </c>
      <c r="E299" s="73">
        <v>480</v>
      </c>
      <c r="F299" s="73">
        <v>480</v>
      </c>
      <c r="G299" s="73"/>
      <c r="H299" s="362">
        <v>0.5</v>
      </c>
    </row>
    <row r="300" spans="1:8" ht="12.75" customHeight="1">
      <c r="A300" s="67"/>
      <c r="B300" s="73"/>
      <c r="C300" s="339" t="s">
        <v>408</v>
      </c>
      <c r="D300" s="73">
        <v>143</v>
      </c>
      <c r="E300" s="73">
        <v>110</v>
      </c>
      <c r="F300" s="73">
        <v>110</v>
      </c>
      <c r="G300" s="73"/>
      <c r="H300" s="362">
        <v>0.7</v>
      </c>
    </row>
    <row r="301" spans="1:8" ht="12.75" customHeight="1">
      <c r="A301" s="67"/>
      <c r="B301" s="10" t="s">
        <v>231</v>
      </c>
      <c r="C301" s="339" t="s">
        <v>449</v>
      </c>
      <c r="D301" s="73">
        <v>420</v>
      </c>
      <c r="E301" s="73">
        <v>191</v>
      </c>
      <c r="F301" s="73">
        <v>191</v>
      </c>
      <c r="G301" s="73">
        <v>0</v>
      </c>
      <c r="H301" s="362">
        <v>1</v>
      </c>
    </row>
    <row r="302" spans="1:8" ht="12.75" customHeight="1">
      <c r="A302" s="67"/>
      <c r="B302" s="10"/>
      <c r="C302" s="339" t="s">
        <v>408</v>
      </c>
      <c r="D302" s="73">
        <v>200</v>
      </c>
      <c r="E302" s="73">
        <v>120</v>
      </c>
      <c r="F302" s="73">
        <v>120</v>
      </c>
      <c r="G302" s="73">
        <v>0</v>
      </c>
      <c r="H302" s="362">
        <v>0.6</v>
      </c>
    </row>
    <row r="303" spans="1:8" ht="12.75" customHeight="1">
      <c r="A303" s="67"/>
      <c r="B303" s="73"/>
      <c r="C303" s="339" t="s">
        <v>351</v>
      </c>
      <c r="D303" s="73">
        <v>620</v>
      </c>
      <c r="E303" s="73">
        <v>273</v>
      </c>
      <c r="F303" s="73">
        <v>273</v>
      </c>
      <c r="G303" s="73">
        <v>0</v>
      </c>
      <c r="H303" s="362" t="s">
        <v>473</v>
      </c>
    </row>
    <row r="304" spans="1:8" ht="12.75" customHeight="1">
      <c r="A304" s="5"/>
      <c r="B304" s="10" t="s">
        <v>93</v>
      </c>
      <c r="C304" s="339" t="s">
        <v>721</v>
      </c>
      <c r="D304" s="73">
        <v>5123</v>
      </c>
      <c r="E304" s="73">
        <v>2234</v>
      </c>
      <c r="F304" s="73">
        <v>2234</v>
      </c>
      <c r="G304" s="73"/>
      <c r="H304" s="367">
        <v>0.4</v>
      </c>
    </row>
    <row r="305" spans="1:8" ht="12.75" customHeight="1">
      <c r="A305" s="5"/>
      <c r="B305" s="10"/>
      <c r="C305" s="339" t="s">
        <v>733</v>
      </c>
      <c r="D305" s="73">
        <v>221</v>
      </c>
      <c r="E305" s="73">
        <v>150</v>
      </c>
      <c r="F305" s="73">
        <v>150</v>
      </c>
      <c r="G305" s="73"/>
      <c r="H305" s="367">
        <v>1.2</v>
      </c>
    </row>
    <row r="306" spans="1:8" ht="12.75" customHeight="1">
      <c r="A306" s="5"/>
      <c r="B306" s="10"/>
      <c r="C306" s="339" t="s">
        <v>715</v>
      </c>
      <c r="D306" s="73">
        <v>650</v>
      </c>
      <c r="E306" s="73">
        <v>195</v>
      </c>
      <c r="F306" s="73">
        <v>195</v>
      </c>
      <c r="G306" s="73"/>
      <c r="H306" s="367">
        <v>0.1</v>
      </c>
    </row>
    <row r="307" spans="1:8" ht="12.75" customHeight="1">
      <c r="A307" s="5"/>
      <c r="B307" s="10"/>
      <c r="C307" s="339" t="s">
        <v>724</v>
      </c>
      <c r="D307" s="73">
        <v>6000</v>
      </c>
      <c r="E307" s="73">
        <v>1514</v>
      </c>
      <c r="F307" s="73">
        <v>1514</v>
      </c>
      <c r="G307" s="73"/>
      <c r="H307" s="367">
        <v>0.9</v>
      </c>
    </row>
    <row r="308" spans="1:8" ht="12.75" customHeight="1">
      <c r="A308" s="5"/>
      <c r="B308" s="10"/>
      <c r="C308" s="339" t="s">
        <v>734</v>
      </c>
      <c r="D308" s="73">
        <v>2000</v>
      </c>
      <c r="E308" s="73">
        <v>651</v>
      </c>
      <c r="F308" s="73">
        <v>651</v>
      </c>
      <c r="G308" s="73"/>
      <c r="H308" s="367">
        <v>1.5</v>
      </c>
    </row>
    <row r="309" spans="1:8" ht="12.75" customHeight="1">
      <c r="A309" s="5"/>
      <c r="B309" s="10"/>
      <c r="C309" s="339" t="s">
        <v>735</v>
      </c>
      <c r="D309" s="73">
        <v>4480</v>
      </c>
      <c r="E309" s="73">
        <v>959</v>
      </c>
      <c r="F309" s="73">
        <v>959</v>
      </c>
      <c r="G309" s="73"/>
      <c r="H309" s="367">
        <v>2.3</v>
      </c>
    </row>
    <row r="310" spans="1:8" ht="12.75" customHeight="1">
      <c r="A310" s="5"/>
      <c r="B310" s="10"/>
      <c r="C310" s="339" t="s">
        <v>736</v>
      </c>
      <c r="D310" s="73">
        <v>220</v>
      </c>
      <c r="E310" s="73">
        <v>103</v>
      </c>
      <c r="F310" s="73">
        <v>103</v>
      </c>
      <c r="G310" s="73"/>
      <c r="H310" s="362">
        <v>0.85</v>
      </c>
    </row>
    <row r="311" spans="1:8" ht="12.75" customHeight="1">
      <c r="A311" s="5"/>
      <c r="B311" s="10"/>
      <c r="C311" s="339" t="s">
        <v>737</v>
      </c>
      <c r="D311" s="73">
        <v>470</v>
      </c>
      <c r="E311" s="73">
        <v>382</v>
      </c>
      <c r="F311" s="73">
        <v>382</v>
      </c>
      <c r="G311" s="73"/>
      <c r="H311" s="362">
        <v>1.4</v>
      </c>
    </row>
    <row r="312" spans="1:8" ht="12.75" customHeight="1">
      <c r="A312" s="5"/>
      <c r="B312" s="10"/>
      <c r="C312" s="339" t="s">
        <v>738</v>
      </c>
      <c r="D312" s="73">
        <v>2845</v>
      </c>
      <c r="E312" s="73">
        <v>209</v>
      </c>
      <c r="F312" s="73">
        <v>209</v>
      </c>
      <c r="G312" s="73"/>
      <c r="H312" s="367">
        <v>2.4</v>
      </c>
    </row>
    <row r="313" spans="1:8" ht="12.75" customHeight="1">
      <c r="A313" s="5"/>
      <c r="B313" s="10"/>
      <c r="C313" s="339" t="s">
        <v>739</v>
      </c>
      <c r="D313" s="198">
        <v>2500</v>
      </c>
      <c r="E313" s="198">
        <v>711</v>
      </c>
      <c r="F313" s="198">
        <v>711</v>
      </c>
      <c r="G313" s="198"/>
      <c r="H313" s="338">
        <v>0.7</v>
      </c>
    </row>
    <row r="314" spans="1:8" ht="12.75" customHeight="1">
      <c r="A314" s="9"/>
      <c r="B314" s="11"/>
      <c r="C314" s="193" t="s">
        <v>740</v>
      </c>
      <c r="D314" s="340">
        <v>2713</v>
      </c>
      <c r="E314" s="340">
        <v>95</v>
      </c>
      <c r="F314" s="340">
        <v>95</v>
      </c>
      <c r="G314" s="340"/>
      <c r="H314" s="368">
        <v>2.6</v>
      </c>
    </row>
    <row r="315" spans="1:8" ht="12.75" customHeight="1">
      <c r="A315" s="108" t="s">
        <v>528</v>
      </c>
      <c r="B315" s="78" t="s">
        <v>98</v>
      </c>
      <c r="C315" s="82"/>
      <c r="D315" s="189">
        <f>SUM(D316:D324)</f>
        <v>5409</v>
      </c>
      <c r="E315" s="189">
        <f>SUM(E316:E324)</f>
        <v>4243</v>
      </c>
      <c r="F315" s="189">
        <f>SUM(F316:F324)</f>
        <v>1027</v>
      </c>
      <c r="G315" s="189">
        <f>SUM(G316:G324)</f>
        <v>0</v>
      </c>
      <c r="H315" s="240"/>
    </row>
    <row r="316" spans="1:8" ht="12.75" customHeight="1">
      <c r="A316" s="67"/>
      <c r="B316" s="10" t="s">
        <v>160</v>
      </c>
      <c r="C316" s="339" t="s">
        <v>290</v>
      </c>
      <c r="D316" s="73">
        <v>120</v>
      </c>
      <c r="E316" s="73">
        <v>103</v>
      </c>
      <c r="F316" s="73">
        <v>103</v>
      </c>
      <c r="G316" s="73"/>
      <c r="H316" s="362">
        <v>0.2</v>
      </c>
    </row>
    <row r="317" spans="1:8" ht="12.75" customHeight="1">
      <c r="A317" s="67"/>
      <c r="B317" s="10"/>
      <c r="C317" s="339" t="s">
        <v>301</v>
      </c>
      <c r="D317" s="73">
        <v>154</v>
      </c>
      <c r="E317" s="73">
        <v>154</v>
      </c>
      <c r="F317" s="73">
        <v>154</v>
      </c>
      <c r="G317" s="73"/>
      <c r="H317" s="362">
        <v>0.25</v>
      </c>
    </row>
    <row r="318" spans="1:8" ht="12.75" customHeight="1">
      <c r="A318" s="67"/>
      <c r="B318" s="10"/>
      <c r="C318" s="339" t="s">
        <v>310</v>
      </c>
      <c r="D318" s="73">
        <v>450</v>
      </c>
      <c r="E318" s="73">
        <v>187</v>
      </c>
      <c r="F318" s="73">
        <v>187</v>
      </c>
      <c r="G318" s="73"/>
      <c r="H318" s="362">
        <v>0.6</v>
      </c>
    </row>
    <row r="319" spans="1:8" ht="12.75" customHeight="1">
      <c r="A319" s="83"/>
      <c r="B319" s="13" t="s">
        <v>240</v>
      </c>
      <c r="C319" s="84" t="s">
        <v>290</v>
      </c>
      <c r="D319" s="85">
        <v>260</v>
      </c>
      <c r="E319" s="85">
        <v>60</v>
      </c>
      <c r="F319" s="85">
        <v>60</v>
      </c>
      <c r="G319" s="85"/>
      <c r="H319" s="86">
        <v>0.1</v>
      </c>
    </row>
    <row r="320" spans="1:8" ht="12.75" customHeight="1">
      <c r="A320" s="83"/>
      <c r="B320" s="13"/>
      <c r="C320" s="84" t="s">
        <v>791</v>
      </c>
      <c r="D320" s="85">
        <v>70</v>
      </c>
      <c r="E320" s="85">
        <v>50</v>
      </c>
      <c r="F320" s="85">
        <v>50</v>
      </c>
      <c r="G320" s="85"/>
      <c r="H320" s="86">
        <v>0.4</v>
      </c>
    </row>
    <row r="321" spans="1:8" ht="12.75" customHeight="1">
      <c r="A321" s="83"/>
      <c r="B321" s="13"/>
      <c r="C321" s="84" t="s">
        <v>317</v>
      </c>
      <c r="D321" s="85">
        <v>83</v>
      </c>
      <c r="E321" s="85">
        <v>39</v>
      </c>
      <c r="F321" s="85">
        <v>39</v>
      </c>
      <c r="G321" s="85"/>
      <c r="H321" s="86">
        <v>0.2</v>
      </c>
    </row>
    <row r="322" spans="1:8" ht="12.75" customHeight="1">
      <c r="A322" s="83"/>
      <c r="B322" s="10" t="s">
        <v>231</v>
      </c>
      <c r="C322" s="84" t="s">
        <v>317</v>
      </c>
      <c r="D322" s="85">
        <v>3712</v>
      </c>
      <c r="E322" s="85">
        <v>3216</v>
      </c>
      <c r="F322" s="85">
        <v>0</v>
      </c>
      <c r="G322" s="85">
        <v>0</v>
      </c>
      <c r="H322" s="86">
        <v>0.12</v>
      </c>
    </row>
    <row r="323" spans="1:8" ht="12.75" customHeight="1">
      <c r="A323" s="83"/>
      <c r="B323" s="85"/>
      <c r="C323" s="84" t="s">
        <v>302</v>
      </c>
      <c r="D323" s="85">
        <v>360</v>
      </c>
      <c r="E323" s="85">
        <v>234</v>
      </c>
      <c r="F323" s="85">
        <v>234</v>
      </c>
      <c r="G323" s="85">
        <v>0</v>
      </c>
      <c r="H323" s="86" t="s">
        <v>547</v>
      </c>
    </row>
    <row r="324" spans="1:8" ht="12.75" customHeight="1">
      <c r="A324" s="83"/>
      <c r="B324" s="10" t="s">
        <v>93</v>
      </c>
      <c r="C324" s="84" t="s">
        <v>721</v>
      </c>
      <c r="D324" s="85">
        <v>200</v>
      </c>
      <c r="E324" s="85">
        <v>200</v>
      </c>
      <c r="F324" s="85">
        <v>200</v>
      </c>
      <c r="G324" s="85"/>
      <c r="H324" s="86">
        <v>0.7</v>
      </c>
    </row>
    <row r="325" spans="1:8" ht="12.75" customHeight="1">
      <c r="A325" s="64">
        <v>18</v>
      </c>
      <c r="B325" s="3" t="s">
        <v>439</v>
      </c>
      <c r="C325" s="60"/>
      <c r="D325" s="87">
        <f>D326</f>
        <v>100</v>
      </c>
      <c r="E325" s="87">
        <f>E326</f>
        <v>63</v>
      </c>
      <c r="F325" s="87">
        <f>F326</f>
        <v>63</v>
      </c>
      <c r="G325" s="87">
        <f>G326</f>
        <v>0</v>
      </c>
      <c r="H325" s="88"/>
    </row>
    <row r="326" spans="1:8" ht="12.75" customHeight="1">
      <c r="A326" s="69"/>
      <c r="B326" s="11" t="s">
        <v>160</v>
      </c>
      <c r="C326" s="193" t="s">
        <v>290</v>
      </c>
      <c r="D326" s="365">
        <v>100</v>
      </c>
      <c r="E326" s="365">
        <v>63</v>
      </c>
      <c r="F326" s="365">
        <v>63</v>
      </c>
      <c r="G326" s="365"/>
      <c r="H326" s="366">
        <v>0.4</v>
      </c>
    </row>
    <row r="327" spans="1:8" ht="12.75" customHeight="1">
      <c r="A327" s="2" t="s">
        <v>889</v>
      </c>
      <c r="B327" s="3" t="s">
        <v>43</v>
      </c>
      <c r="C327" s="15"/>
      <c r="D327" s="44">
        <f>SUM(D328:D393)</f>
        <v>24239</v>
      </c>
      <c r="E327" s="44">
        <f>SUM(E328:E393)</f>
        <v>17944</v>
      </c>
      <c r="F327" s="44">
        <f>SUM(F328:F393)</f>
        <v>13692</v>
      </c>
      <c r="G327" s="44">
        <f>SUM(G328:G393)</f>
        <v>3703</v>
      </c>
      <c r="H327" s="45"/>
    </row>
    <row r="328" spans="1:8" ht="12.75" customHeight="1">
      <c r="A328" s="7"/>
      <c r="B328" s="10" t="s">
        <v>160</v>
      </c>
      <c r="C328" s="339" t="s">
        <v>322</v>
      </c>
      <c r="D328" s="198">
        <v>120</v>
      </c>
      <c r="E328" s="198">
        <v>3</v>
      </c>
      <c r="F328" s="198">
        <v>3</v>
      </c>
      <c r="G328" s="198"/>
      <c r="H328" s="338">
        <v>3</v>
      </c>
    </row>
    <row r="329" spans="1:8" ht="12.75" customHeight="1">
      <c r="A329" s="7"/>
      <c r="B329" s="10"/>
      <c r="C329" s="339" t="s">
        <v>289</v>
      </c>
      <c r="D329" s="198">
        <v>100</v>
      </c>
      <c r="E329" s="198">
        <v>41</v>
      </c>
      <c r="F329" s="198">
        <v>41</v>
      </c>
      <c r="G329" s="198"/>
      <c r="H329" s="338">
        <v>1.8</v>
      </c>
    </row>
    <row r="330" spans="1:8" ht="12.75" customHeight="1">
      <c r="A330" s="7"/>
      <c r="B330" s="10"/>
      <c r="C330" s="339" t="s">
        <v>288</v>
      </c>
      <c r="D330" s="198">
        <v>706</v>
      </c>
      <c r="E330" s="198">
        <v>503</v>
      </c>
      <c r="F330" s="198">
        <v>128</v>
      </c>
      <c r="G330" s="198">
        <v>0</v>
      </c>
      <c r="H330" s="338" t="s">
        <v>611</v>
      </c>
    </row>
    <row r="331" spans="1:8" ht="12.75" customHeight="1">
      <c r="A331" s="7"/>
      <c r="B331" s="10"/>
      <c r="C331" s="339" t="s">
        <v>326</v>
      </c>
      <c r="D331" s="198">
        <v>590</v>
      </c>
      <c r="E331" s="198">
        <v>367</v>
      </c>
      <c r="F331" s="198">
        <v>321</v>
      </c>
      <c r="G331" s="198"/>
      <c r="H331" s="338">
        <v>2.6</v>
      </c>
    </row>
    <row r="332" spans="1:8" ht="12.75" customHeight="1">
      <c r="A332" s="7"/>
      <c r="B332" s="10"/>
      <c r="C332" s="339" t="s">
        <v>609</v>
      </c>
      <c r="D332" s="198">
        <v>355</v>
      </c>
      <c r="E332" s="198">
        <v>256</v>
      </c>
      <c r="F332" s="198">
        <v>256</v>
      </c>
      <c r="G332" s="198"/>
      <c r="H332" s="338">
        <v>2.8</v>
      </c>
    </row>
    <row r="333" spans="1:8" ht="12.75" customHeight="1">
      <c r="A333" s="7"/>
      <c r="B333" s="10"/>
      <c r="C333" s="339" t="s">
        <v>610</v>
      </c>
      <c r="D333" s="198">
        <v>1020</v>
      </c>
      <c r="E333" s="198">
        <v>900</v>
      </c>
      <c r="F333" s="198"/>
      <c r="G333" s="198">
        <v>900</v>
      </c>
      <c r="H333" s="338">
        <v>308</v>
      </c>
    </row>
    <row r="334" spans="1:8" ht="12.75" customHeight="1">
      <c r="A334" s="7"/>
      <c r="B334" s="10"/>
      <c r="C334" s="339" t="s">
        <v>304</v>
      </c>
      <c r="D334" s="198">
        <v>200</v>
      </c>
      <c r="E334" s="198">
        <v>119</v>
      </c>
      <c r="F334" s="198">
        <v>119</v>
      </c>
      <c r="G334" s="198"/>
      <c r="H334" s="338">
        <v>0.35</v>
      </c>
    </row>
    <row r="335" spans="1:8" ht="12.75" customHeight="1">
      <c r="A335" s="7"/>
      <c r="B335" s="10" t="s">
        <v>172</v>
      </c>
      <c r="C335" s="339" t="s">
        <v>312</v>
      </c>
      <c r="D335" s="198">
        <v>32</v>
      </c>
      <c r="E335" s="198">
        <v>32</v>
      </c>
      <c r="F335" s="198">
        <v>32</v>
      </c>
      <c r="G335" s="198"/>
      <c r="H335" s="338">
        <v>1</v>
      </c>
    </row>
    <row r="336" spans="1:8" ht="12.75" customHeight="1">
      <c r="A336" s="7"/>
      <c r="B336" s="10"/>
      <c r="C336" s="339" t="s">
        <v>295</v>
      </c>
      <c r="D336" s="198">
        <v>23</v>
      </c>
      <c r="E336" s="198">
        <v>23</v>
      </c>
      <c r="F336" s="198">
        <v>23</v>
      </c>
      <c r="G336" s="198"/>
      <c r="H336" s="338">
        <v>1.6</v>
      </c>
    </row>
    <row r="337" spans="1:8" ht="12.75" customHeight="1">
      <c r="A337" s="7"/>
      <c r="B337" s="10"/>
      <c r="C337" s="339" t="s">
        <v>873</v>
      </c>
      <c r="D337" s="198">
        <v>7</v>
      </c>
      <c r="E337" s="198">
        <v>7</v>
      </c>
      <c r="F337" s="198">
        <v>7</v>
      </c>
      <c r="G337" s="198"/>
      <c r="H337" s="338">
        <v>0.65</v>
      </c>
    </row>
    <row r="338" spans="1:8" ht="12.75" customHeight="1">
      <c r="A338" s="7"/>
      <c r="B338" s="10" t="s">
        <v>184</v>
      </c>
      <c r="C338" s="339" t="s">
        <v>313</v>
      </c>
      <c r="D338" s="198">
        <v>552</v>
      </c>
      <c r="E338" s="198">
        <v>509</v>
      </c>
      <c r="F338" s="198">
        <v>479</v>
      </c>
      <c r="G338" s="198">
        <v>0</v>
      </c>
      <c r="H338" s="338">
        <v>0.7</v>
      </c>
    </row>
    <row r="339" spans="1:8" ht="12.75" customHeight="1">
      <c r="A339" s="7"/>
      <c r="B339" s="10"/>
      <c r="C339" s="339" t="s">
        <v>314</v>
      </c>
      <c r="D339" s="198">
        <v>33</v>
      </c>
      <c r="E339" s="198">
        <v>33</v>
      </c>
      <c r="F339" s="198">
        <v>33</v>
      </c>
      <c r="G339" s="198">
        <v>0</v>
      </c>
      <c r="H339" s="338">
        <v>1</v>
      </c>
    </row>
    <row r="340" spans="1:8" ht="12.75" customHeight="1">
      <c r="A340" s="7"/>
      <c r="B340" s="10"/>
      <c r="C340" s="339" t="s">
        <v>303</v>
      </c>
      <c r="D340" s="198">
        <v>198</v>
      </c>
      <c r="E340" s="198">
        <v>198</v>
      </c>
      <c r="F340" s="198">
        <v>198</v>
      </c>
      <c r="G340" s="198">
        <v>0</v>
      </c>
      <c r="H340" s="338">
        <v>1.4</v>
      </c>
    </row>
    <row r="341" spans="1:8" ht="12.75" customHeight="1">
      <c r="A341" s="7"/>
      <c r="B341" s="10"/>
      <c r="C341" s="339" t="s">
        <v>288</v>
      </c>
      <c r="D341" s="198">
        <v>645</v>
      </c>
      <c r="E341" s="198">
        <v>645</v>
      </c>
      <c r="F341" s="198">
        <v>637</v>
      </c>
      <c r="G341" s="198">
        <v>0</v>
      </c>
      <c r="H341" s="338">
        <v>1.6</v>
      </c>
    </row>
    <row r="342" spans="1:8" ht="12.75" customHeight="1">
      <c r="A342" s="7"/>
      <c r="B342" s="10"/>
      <c r="C342" s="339" t="s">
        <v>316</v>
      </c>
      <c r="D342" s="198">
        <v>160</v>
      </c>
      <c r="E342" s="198">
        <v>160</v>
      </c>
      <c r="F342" s="198">
        <v>160</v>
      </c>
      <c r="G342" s="198">
        <v>0</v>
      </c>
      <c r="H342" s="338">
        <v>1.4</v>
      </c>
    </row>
    <row r="343" spans="1:8" ht="12.75" customHeight="1">
      <c r="A343" s="7"/>
      <c r="B343" s="10"/>
      <c r="C343" s="339" t="s">
        <v>366</v>
      </c>
      <c r="D343" s="198">
        <v>2116</v>
      </c>
      <c r="E343" s="198">
        <v>2116</v>
      </c>
      <c r="F343" s="198">
        <v>142</v>
      </c>
      <c r="G343" s="198">
        <v>1962</v>
      </c>
      <c r="H343" s="201">
        <v>3</v>
      </c>
    </row>
    <row r="344" spans="1:8" ht="12.75" customHeight="1">
      <c r="A344" s="7"/>
      <c r="B344" s="10" t="s">
        <v>240</v>
      </c>
      <c r="C344" s="339" t="s">
        <v>315</v>
      </c>
      <c r="D344" s="198">
        <v>563</v>
      </c>
      <c r="E344" s="198">
        <v>523</v>
      </c>
      <c r="F344" s="198">
        <v>338</v>
      </c>
      <c r="G344" s="198">
        <v>185</v>
      </c>
      <c r="H344" s="201">
        <v>2.25</v>
      </c>
    </row>
    <row r="345" spans="1:8" ht="12.75" customHeight="1">
      <c r="A345" s="7"/>
      <c r="B345" s="10"/>
      <c r="C345" s="339" t="s">
        <v>316</v>
      </c>
      <c r="D345" s="198">
        <v>288</v>
      </c>
      <c r="E345" s="198">
        <v>275</v>
      </c>
      <c r="F345" s="198">
        <v>0</v>
      </c>
      <c r="G345" s="198">
        <v>275</v>
      </c>
      <c r="H345" s="201">
        <v>2.75</v>
      </c>
    </row>
    <row r="346" spans="1:8" ht="12.75" customHeight="1">
      <c r="A346" s="7"/>
      <c r="B346" s="10"/>
      <c r="C346" s="339" t="s">
        <v>290</v>
      </c>
      <c r="D346" s="198">
        <v>450</v>
      </c>
      <c r="E346" s="198">
        <v>85</v>
      </c>
      <c r="F346" s="198">
        <v>85</v>
      </c>
      <c r="G346" s="198"/>
      <c r="H346" s="201">
        <v>0.4</v>
      </c>
    </row>
    <row r="347" spans="1:8" ht="12.75" customHeight="1">
      <c r="A347" s="7"/>
      <c r="B347" s="10"/>
      <c r="C347" s="339" t="s">
        <v>306</v>
      </c>
      <c r="D347" s="198">
        <v>45</v>
      </c>
      <c r="E347" s="198">
        <v>45</v>
      </c>
      <c r="F347" s="198">
        <v>45</v>
      </c>
      <c r="G347" s="198"/>
      <c r="H347" s="201">
        <v>0.5</v>
      </c>
    </row>
    <row r="348" spans="1:8" ht="12.75" customHeight="1">
      <c r="A348" s="7"/>
      <c r="B348" s="10"/>
      <c r="C348" s="339" t="s">
        <v>298</v>
      </c>
      <c r="D348" s="198">
        <v>56</v>
      </c>
      <c r="E348" s="198">
        <v>33</v>
      </c>
      <c r="F348" s="198">
        <v>33</v>
      </c>
      <c r="G348" s="198"/>
      <c r="H348" s="201">
        <v>1.25</v>
      </c>
    </row>
    <row r="349" spans="1:8" ht="12.75" customHeight="1">
      <c r="A349" s="7"/>
      <c r="B349" s="10"/>
      <c r="C349" s="339" t="s">
        <v>291</v>
      </c>
      <c r="D349" s="198">
        <v>300</v>
      </c>
      <c r="E349" s="198">
        <v>253</v>
      </c>
      <c r="F349" s="198">
        <v>253</v>
      </c>
      <c r="G349" s="198"/>
      <c r="H349" s="201">
        <v>1.25</v>
      </c>
    </row>
    <row r="350" spans="1:8" ht="12.75" customHeight="1">
      <c r="A350" s="7"/>
      <c r="B350" s="10"/>
      <c r="C350" s="339" t="s">
        <v>288</v>
      </c>
      <c r="D350" s="198">
        <v>461</v>
      </c>
      <c r="E350" s="198">
        <v>286</v>
      </c>
      <c r="F350" s="198">
        <v>286</v>
      </c>
      <c r="G350" s="198"/>
      <c r="H350" s="201">
        <v>1</v>
      </c>
    </row>
    <row r="351" spans="1:8" ht="12.75" customHeight="1">
      <c r="A351" s="7"/>
      <c r="B351" s="10"/>
      <c r="C351" s="339" t="s">
        <v>295</v>
      </c>
      <c r="D351" s="198">
        <v>405</v>
      </c>
      <c r="E351" s="198">
        <v>343</v>
      </c>
      <c r="F351" s="198">
        <v>337</v>
      </c>
      <c r="G351" s="198"/>
      <c r="H351" s="201">
        <v>0.9</v>
      </c>
    </row>
    <row r="352" spans="1:8" ht="12.75" customHeight="1">
      <c r="A352" s="7"/>
      <c r="B352" s="10"/>
      <c r="C352" s="339" t="s">
        <v>610</v>
      </c>
      <c r="D352" s="198">
        <v>20</v>
      </c>
      <c r="E352" s="198">
        <v>17</v>
      </c>
      <c r="F352" s="198"/>
      <c r="G352" s="198"/>
      <c r="H352" s="201">
        <v>2</v>
      </c>
    </row>
    <row r="353" spans="1:8" ht="12.75" customHeight="1">
      <c r="A353" s="7"/>
      <c r="B353" s="10"/>
      <c r="C353" s="339" t="s">
        <v>689</v>
      </c>
      <c r="D353" s="198">
        <v>8</v>
      </c>
      <c r="E353" s="198">
        <v>8</v>
      </c>
      <c r="F353" s="198">
        <v>8</v>
      </c>
      <c r="G353" s="198"/>
      <c r="H353" s="201">
        <v>2</v>
      </c>
    </row>
    <row r="354" spans="1:8" ht="12.75" customHeight="1">
      <c r="A354" s="7"/>
      <c r="B354" s="10"/>
      <c r="C354" s="339" t="s">
        <v>301</v>
      </c>
      <c r="D354" s="198">
        <v>100</v>
      </c>
      <c r="E354" s="198">
        <v>55</v>
      </c>
      <c r="F354" s="198">
        <v>0</v>
      </c>
      <c r="G354" s="198"/>
      <c r="H354" s="201">
        <v>2</v>
      </c>
    </row>
    <row r="355" spans="1:8" ht="12.75" customHeight="1">
      <c r="A355" s="7"/>
      <c r="B355" s="10"/>
      <c r="C355" s="339" t="s">
        <v>310</v>
      </c>
      <c r="D355" s="198">
        <v>220</v>
      </c>
      <c r="E355" s="198">
        <v>168</v>
      </c>
      <c r="F355" s="198">
        <v>168</v>
      </c>
      <c r="G355" s="198"/>
      <c r="H355" s="338">
        <v>0.8</v>
      </c>
    </row>
    <row r="356" spans="1:8" ht="12.75" customHeight="1">
      <c r="A356" s="7"/>
      <c r="B356" s="10"/>
      <c r="C356" s="339" t="s">
        <v>328</v>
      </c>
      <c r="D356" s="198">
        <v>64</v>
      </c>
      <c r="E356" s="198">
        <v>27</v>
      </c>
      <c r="F356" s="198">
        <v>27</v>
      </c>
      <c r="G356" s="198"/>
      <c r="H356" s="338">
        <v>0.7</v>
      </c>
    </row>
    <row r="357" spans="1:8" ht="12.75" customHeight="1">
      <c r="A357" s="7"/>
      <c r="B357" s="10"/>
      <c r="C357" s="339" t="s">
        <v>326</v>
      </c>
      <c r="D357" s="198">
        <v>2355</v>
      </c>
      <c r="E357" s="198">
        <v>1815</v>
      </c>
      <c r="F357" s="198">
        <v>1600</v>
      </c>
      <c r="G357" s="198">
        <v>215</v>
      </c>
      <c r="H357" s="338">
        <v>2.5</v>
      </c>
    </row>
    <row r="358" spans="1:8" ht="12.75" customHeight="1">
      <c r="A358" s="7"/>
      <c r="B358" s="10"/>
      <c r="C358" s="339" t="s">
        <v>311</v>
      </c>
      <c r="D358" s="198">
        <v>150</v>
      </c>
      <c r="E358" s="198">
        <v>95</v>
      </c>
      <c r="F358" s="198">
        <v>95</v>
      </c>
      <c r="G358" s="198"/>
      <c r="H358" s="338">
        <v>1.25</v>
      </c>
    </row>
    <row r="359" spans="1:8" ht="12.75" customHeight="1">
      <c r="A359" s="7"/>
      <c r="B359" s="10"/>
      <c r="C359" s="339" t="s">
        <v>786</v>
      </c>
      <c r="D359" s="198">
        <v>32</v>
      </c>
      <c r="E359" s="198">
        <v>13</v>
      </c>
      <c r="F359" s="198">
        <v>13</v>
      </c>
      <c r="G359" s="198"/>
      <c r="H359" s="338">
        <v>1.25</v>
      </c>
    </row>
    <row r="360" spans="1:8" ht="12.75" customHeight="1">
      <c r="A360" s="7"/>
      <c r="B360" s="10" t="s">
        <v>231</v>
      </c>
      <c r="C360" s="339" t="s">
        <v>313</v>
      </c>
      <c r="D360" s="198">
        <v>400</v>
      </c>
      <c r="E360" s="198">
        <v>262</v>
      </c>
      <c r="F360" s="198">
        <v>262</v>
      </c>
      <c r="G360" s="198">
        <v>0</v>
      </c>
      <c r="H360" s="338" t="s">
        <v>372</v>
      </c>
    </row>
    <row r="361" spans="1:8" ht="12.75" customHeight="1">
      <c r="A361" s="7"/>
      <c r="B361" s="10"/>
      <c r="C361" s="339" t="s">
        <v>314</v>
      </c>
      <c r="D361" s="198">
        <v>839</v>
      </c>
      <c r="E361" s="198">
        <v>394</v>
      </c>
      <c r="F361" s="198">
        <v>394</v>
      </c>
      <c r="G361" s="198">
        <v>0</v>
      </c>
      <c r="H361" s="338" t="s">
        <v>476</v>
      </c>
    </row>
    <row r="362" spans="1:8" ht="12.75" customHeight="1">
      <c r="A362" s="7"/>
      <c r="B362" s="10"/>
      <c r="C362" s="339" t="s">
        <v>316</v>
      </c>
      <c r="D362" s="198">
        <v>250</v>
      </c>
      <c r="E362" s="198">
        <v>30</v>
      </c>
      <c r="F362" s="198">
        <v>30</v>
      </c>
      <c r="G362" s="198">
        <v>0</v>
      </c>
      <c r="H362" s="338">
        <v>3</v>
      </c>
    </row>
    <row r="363" spans="1:8" ht="12.75" customHeight="1">
      <c r="A363" s="7"/>
      <c r="B363" s="10"/>
      <c r="C363" s="339" t="s">
        <v>299</v>
      </c>
      <c r="D363" s="198">
        <v>133</v>
      </c>
      <c r="E363" s="198">
        <v>123</v>
      </c>
      <c r="F363" s="198">
        <v>123</v>
      </c>
      <c r="G363" s="198">
        <v>0</v>
      </c>
      <c r="H363" s="338" t="s">
        <v>365</v>
      </c>
    </row>
    <row r="364" spans="1:8" ht="12.75" customHeight="1">
      <c r="A364" s="7"/>
      <c r="B364" s="10"/>
      <c r="C364" s="339" t="s">
        <v>395</v>
      </c>
      <c r="D364" s="198">
        <v>200</v>
      </c>
      <c r="E364" s="198">
        <v>200</v>
      </c>
      <c r="F364" s="198">
        <v>200</v>
      </c>
      <c r="G364" s="198">
        <v>0</v>
      </c>
      <c r="H364" s="338" t="s">
        <v>477</v>
      </c>
    </row>
    <row r="365" spans="1:8" ht="12.75" customHeight="1">
      <c r="A365" s="7"/>
      <c r="B365" s="10"/>
      <c r="C365" s="339" t="s">
        <v>290</v>
      </c>
      <c r="D365" s="198">
        <v>200</v>
      </c>
      <c r="E365" s="198">
        <v>195</v>
      </c>
      <c r="F365" s="198">
        <v>195</v>
      </c>
      <c r="G365" s="198">
        <v>0</v>
      </c>
      <c r="H365" s="338">
        <v>0.18</v>
      </c>
    </row>
    <row r="366" spans="1:8" ht="12.75" customHeight="1">
      <c r="A366" s="7"/>
      <c r="B366" s="10"/>
      <c r="C366" s="339" t="s">
        <v>306</v>
      </c>
      <c r="D366" s="198">
        <v>104</v>
      </c>
      <c r="E366" s="198">
        <v>32</v>
      </c>
      <c r="F366" s="198">
        <v>32</v>
      </c>
      <c r="G366" s="198">
        <v>0</v>
      </c>
      <c r="H366" s="338">
        <v>0.5</v>
      </c>
    </row>
    <row r="367" spans="1:8" ht="12.75" customHeight="1">
      <c r="A367" s="7"/>
      <c r="B367" s="10"/>
      <c r="C367" s="339" t="s">
        <v>291</v>
      </c>
      <c r="D367" s="198">
        <v>100</v>
      </c>
      <c r="E367" s="198">
        <v>28</v>
      </c>
      <c r="F367" s="198">
        <v>28</v>
      </c>
      <c r="G367" s="198">
        <v>0</v>
      </c>
      <c r="H367" s="338">
        <v>0.8</v>
      </c>
    </row>
    <row r="368" spans="1:8" ht="12.75" customHeight="1">
      <c r="A368" s="7"/>
      <c r="B368" s="10"/>
      <c r="C368" s="339" t="s">
        <v>288</v>
      </c>
      <c r="D368" s="198">
        <v>340</v>
      </c>
      <c r="E368" s="198">
        <v>181</v>
      </c>
      <c r="F368" s="198">
        <v>181</v>
      </c>
      <c r="G368" s="198">
        <v>0</v>
      </c>
      <c r="H368" s="338" t="s">
        <v>478</v>
      </c>
    </row>
    <row r="369" spans="1:8" ht="12.75" customHeight="1">
      <c r="A369" s="7"/>
      <c r="B369" s="10"/>
      <c r="C369" s="339" t="s">
        <v>295</v>
      </c>
      <c r="D369" s="198">
        <v>60</v>
      </c>
      <c r="E369" s="198">
        <v>4</v>
      </c>
      <c r="F369" s="198">
        <v>4</v>
      </c>
      <c r="G369" s="198">
        <v>0</v>
      </c>
      <c r="H369" s="338" t="s">
        <v>472</v>
      </c>
    </row>
    <row r="370" spans="1:8" ht="12.75" customHeight="1">
      <c r="A370" s="7"/>
      <c r="B370" s="10"/>
      <c r="C370" s="339" t="s">
        <v>330</v>
      </c>
      <c r="D370" s="198">
        <v>100</v>
      </c>
      <c r="E370" s="198">
        <v>8</v>
      </c>
      <c r="F370" s="198">
        <v>8</v>
      </c>
      <c r="G370" s="198">
        <v>0</v>
      </c>
      <c r="H370" s="338" t="s">
        <v>472</v>
      </c>
    </row>
    <row r="371" spans="1:8" ht="12.75" customHeight="1">
      <c r="A371" s="7"/>
      <c r="B371" s="10"/>
      <c r="C371" s="339" t="s">
        <v>363</v>
      </c>
      <c r="D371" s="198">
        <v>0</v>
      </c>
      <c r="E371" s="198">
        <v>140</v>
      </c>
      <c r="F371" s="198">
        <v>140</v>
      </c>
      <c r="G371" s="198">
        <v>0</v>
      </c>
      <c r="H371" s="338" t="s">
        <v>472</v>
      </c>
    </row>
    <row r="372" spans="1:8" ht="12.75" customHeight="1">
      <c r="A372" s="7"/>
      <c r="B372" s="10"/>
      <c r="C372" s="339" t="s">
        <v>548</v>
      </c>
      <c r="D372" s="198">
        <v>0</v>
      </c>
      <c r="E372" s="198">
        <v>410</v>
      </c>
      <c r="F372" s="198">
        <v>410</v>
      </c>
      <c r="G372" s="198">
        <v>0</v>
      </c>
      <c r="H372" s="338" t="s">
        <v>472</v>
      </c>
    </row>
    <row r="373" spans="1:8" ht="12.75" customHeight="1">
      <c r="A373" s="7"/>
      <c r="B373" s="10"/>
      <c r="C373" s="339" t="s">
        <v>440</v>
      </c>
      <c r="D373" s="198">
        <v>101</v>
      </c>
      <c r="E373" s="198">
        <v>88</v>
      </c>
      <c r="F373" s="198">
        <v>88</v>
      </c>
      <c r="G373" s="198">
        <v>0</v>
      </c>
      <c r="H373" s="338" t="s">
        <v>544</v>
      </c>
    </row>
    <row r="374" spans="1:8" ht="12.75" customHeight="1">
      <c r="A374" s="7"/>
      <c r="B374" s="10"/>
      <c r="C374" s="339" t="s">
        <v>549</v>
      </c>
      <c r="D374" s="198">
        <v>480</v>
      </c>
      <c r="E374" s="198">
        <v>298</v>
      </c>
      <c r="F374" s="198">
        <v>298</v>
      </c>
      <c r="G374" s="198">
        <v>0</v>
      </c>
      <c r="H374" s="338">
        <v>0.9</v>
      </c>
    </row>
    <row r="375" spans="1:8" ht="12.75" customHeight="1">
      <c r="A375" s="7"/>
      <c r="B375" s="10"/>
      <c r="C375" s="339" t="s">
        <v>550</v>
      </c>
      <c r="D375" s="198">
        <v>380</v>
      </c>
      <c r="E375" s="198">
        <v>211</v>
      </c>
      <c r="F375" s="198">
        <v>211</v>
      </c>
      <c r="G375" s="198">
        <v>0</v>
      </c>
      <c r="H375" s="338">
        <v>0.12</v>
      </c>
    </row>
    <row r="376" spans="1:8" ht="12.75" customHeight="1">
      <c r="A376" s="5"/>
      <c r="B376" s="10" t="s">
        <v>93</v>
      </c>
      <c r="C376" s="339" t="s">
        <v>711</v>
      </c>
      <c r="D376" s="73">
        <v>653</v>
      </c>
      <c r="E376" s="73">
        <v>571</v>
      </c>
      <c r="F376" s="73">
        <v>571</v>
      </c>
      <c r="G376" s="73"/>
      <c r="H376" s="362">
        <v>0.3</v>
      </c>
    </row>
    <row r="377" spans="1:8" ht="12.75" customHeight="1">
      <c r="A377" s="5"/>
      <c r="B377" s="10"/>
      <c r="C377" s="339" t="s">
        <v>728</v>
      </c>
      <c r="D377" s="73">
        <v>50</v>
      </c>
      <c r="E377" s="73">
        <v>43</v>
      </c>
      <c r="F377" s="73">
        <v>43</v>
      </c>
      <c r="G377" s="73"/>
      <c r="H377" s="362">
        <v>0.45</v>
      </c>
    </row>
    <row r="378" spans="1:8" ht="12.75" customHeight="1">
      <c r="A378" s="5"/>
      <c r="B378" s="10"/>
      <c r="C378" s="339" t="s">
        <v>721</v>
      </c>
      <c r="D378" s="73">
        <v>955</v>
      </c>
      <c r="E378" s="73">
        <v>820</v>
      </c>
      <c r="F378" s="73">
        <v>820</v>
      </c>
      <c r="G378" s="73"/>
      <c r="H378" s="362">
        <v>0.5</v>
      </c>
    </row>
    <row r="379" spans="1:8" ht="12.75">
      <c r="A379" s="5"/>
      <c r="B379" s="10"/>
      <c r="C379" s="339" t="s">
        <v>741</v>
      </c>
      <c r="D379" s="73">
        <v>56</v>
      </c>
      <c r="E379" s="73">
        <v>52</v>
      </c>
      <c r="F379" s="73">
        <v>52</v>
      </c>
      <c r="G379" s="73"/>
      <c r="H379" s="362">
        <v>0.8</v>
      </c>
    </row>
    <row r="380" spans="1:8" ht="12.75">
      <c r="A380" s="5"/>
      <c r="B380" s="10"/>
      <c r="C380" s="339" t="s">
        <v>729</v>
      </c>
      <c r="D380" s="198">
        <v>116</v>
      </c>
      <c r="E380" s="198">
        <v>40</v>
      </c>
      <c r="F380" s="198">
        <v>40</v>
      </c>
      <c r="G380" s="198"/>
      <c r="H380" s="338">
        <v>3</v>
      </c>
    </row>
    <row r="381" spans="1:8" ht="12.75">
      <c r="A381" s="5"/>
      <c r="B381" s="10"/>
      <c r="C381" s="339" t="s">
        <v>722</v>
      </c>
      <c r="D381" s="73">
        <v>180</v>
      </c>
      <c r="E381" s="73">
        <v>180</v>
      </c>
      <c r="F381" s="73">
        <v>180</v>
      </c>
      <c r="G381" s="73"/>
      <c r="H381" s="362">
        <v>0.35</v>
      </c>
    </row>
    <row r="382" spans="1:8" ht="12.75">
      <c r="A382" s="5"/>
      <c r="B382" s="10"/>
      <c r="C382" s="339" t="s">
        <v>715</v>
      </c>
      <c r="D382" s="73">
        <v>780</v>
      </c>
      <c r="E382" s="73">
        <v>652</v>
      </c>
      <c r="F382" s="73">
        <v>652</v>
      </c>
      <c r="G382" s="73"/>
      <c r="H382" s="362">
        <v>0.4</v>
      </c>
    </row>
    <row r="383" spans="1:8" ht="12.75">
      <c r="A383" s="5"/>
      <c r="B383" s="10"/>
      <c r="C383" s="339" t="s">
        <v>742</v>
      </c>
      <c r="D383" s="73">
        <v>250</v>
      </c>
      <c r="E383" s="73">
        <v>204</v>
      </c>
      <c r="F383" s="73">
        <v>204</v>
      </c>
      <c r="G383" s="73"/>
      <c r="H383" s="362">
        <v>1</v>
      </c>
    </row>
    <row r="384" spans="1:8" ht="12.75">
      <c r="A384" s="5"/>
      <c r="B384" s="10"/>
      <c r="C384" s="339" t="s">
        <v>716</v>
      </c>
      <c r="D384" s="73">
        <v>1510</v>
      </c>
      <c r="E384" s="73">
        <v>1226</v>
      </c>
      <c r="F384" s="73">
        <v>1226</v>
      </c>
      <c r="G384" s="73"/>
      <c r="H384" s="362">
        <v>1.5</v>
      </c>
    </row>
    <row r="385" spans="1:8" ht="12.75">
      <c r="A385" s="5"/>
      <c r="B385" s="10"/>
      <c r="C385" s="339" t="s">
        <v>730</v>
      </c>
      <c r="D385" s="73">
        <v>522</v>
      </c>
      <c r="E385" s="73">
        <v>249</v>
      </c>
      <c r="F385" s="73">
        <v>249</v>
      </c>
      <c r="G385" s="73"/>
      <c r="H385" s="362">
        <v>0.8</v>
      </c>
    </row>
    <row r="386" spans="1:8" ht="12.75">
      <c r="A386" s="5"/>
      <c r="B386" s="10"/>
      <c r="C386" s="339" t="s">
        <v>723</v>
      </c>
      <c r="D386" s="73">
        <v>817</v>
      </c>
      <c r="E386" s="73">
        <v>578</v>
      </c>
      <c r="F386" s="73">
        <v>578</v>
      </c>
      <c r="G386" s="73"/>
      <c r="H386" s="367">
        <v>1.6</v>
      </c>
    </row>
    <row r="387" spans="1:8" ht="12.75">
      <c r="A387" s="5"/>
      <c r="B387" s="10"/>
      <c r="C387" s="339" t="s">
        <v>724</v>
      </c>
      <c r="D387" s="198">
        <v>1000</v>
      </c>
      <c r="E387" s="198">
        <v>74</v>
      </c>
      <c r="F387" s="198">
        <v>74</v>
      </c>
      <c r="G387" s="198"/>
      <c r="H387" s="338">
        <v>2.2</v>
      </c>
    </row>
    <row r="388" spans="1:8" ht="12.75">
      <c r="A388" s="5"/>
      <c r="B388" s="10"/>
      <c r="C388" s="339" t="s">
        <v>734</v>
      </c>
      <c r="D388" s="73">
        <v>50</v>
      </c>
      <c r="E388" s="73">
        <v>4</v>
      </c>
      <c r="F388" s="73">
        <v>4</v>
      </c>
      <c r="G388" s="73"/>
      <c r="H388" s="367">
        <v>1.2</v>
      </c>
    </row>
    <row r="389" spans="1:8" ht="12.75">
      <c r="A389" s="5"/>
      <c r="B389" s="10"/>
      <c r="C389" s="339" t="s">
        <v>735</v>
      </c>
      <c r="D389" s="73">
        <v>191</v>
      </c>
      <c r="E389" s="73">
        <v>119</v>
      </c>
      <c r="F389" s="73"/>
      <c r="G389" s="73">
        <v>119</v>
      </c>
      <c r="H389" s="362">
        <v>4</v>
      </c>
    </row>
    <row r="390" spans="1:8" ht="12.75">
      <c r="A390" s="5"/>
      <c r="B390" s="10"/>
      <c r="C390" s="339" t="s">
        <v>743</v>
      </c>
      <c r="D390" s="73">
        <v>550</v>
      </c>
      <c r="E390" s="73">
        <v>355</v>
      </c>
      <c r="F390" s="73">
        <v>355</v>
      </c>
      <c r="G390" s="73"/>
      <c r="H390" s="362">
        <v>1.8</v>
      </c>
    </row>
    <row r="391" spans="1:8" ht="12.75">
      <c r="A391" s="5"/>
      <c r="B391" s="10"/>
      <c r="C391" s="339" t="s">
        <v>744</v>
      </c>
      <c r="D391" s="73">
        <v>200</v>
      </c>
      <c r="E391" s="73">
        <v>34</v>
      </c>
      <c r="F391" s="73">
        <v>34</v>
      </c>
      <c r="G391" s="73"/>
      <c r="H391" s="362">
        <v>2.4</v>
      </c>
    </row>
    <row r="392" spans="1:8" ht="12.75">
      <c r="A392" s="5"/>
      <c r="B392" s="10"/>
      <c r="C392" s="339" t="s">
        <v>726</v>
      </c>
      <c r="D392" s="73">
        <v>228</v>
      </c>
      <c r="E392" s="73">
        <v>144</v>
      </c>
      <c r="F392" s="73">
        <v>97</v>
      </c>
      <c r="G392" s="73">
        <v>47</v>
      </c>
      <c r="H392" s="369">
        <v>5.2</v>
      </c>
    </row>
    <row r="393" spans="1:8" ht="12.75">
      <c r="A393" s="9"/>
      <c r="B393" s="11"/>
      <c r="C393" s="193" t="s">
        <v>745</v>
      </c>
      <c r="D393" s="365">
        <v>70</v>
      </c>
      <c r="E393" s="365">
        <v>42</v>
      </c>
      <c r="F393" s="365">
        <v>42</v>
      </c>
      <c r="G393" s="365"/>
      <c r="H393" s="358">
        <v>2.8</v>
      </c>
    </row>
    <row r="394" spans="1:8" ht="12.75">
      <c r="A394" s="7" t="s">
        <v>890</v>
      </c>
      <c r="B394" s="8" t="s">
        <v>186</v>
      </c>
      <c r="C394" s="84"/>
      <c r="D394" s="97">
        <f>SUM(D395:D397)</f>
        <v>432</v>
      </c>
      <c r="E394" s="97">
        <f>SUM(E395:E397)</f>
        <v>128</v>
      </c>
      <c r="F394" s="97">
        <f>SUM(F395:F397)</f>
        <v>96</v>
      </c>
      <c r="G394" s="97">
        <f>SUM(G395:G397)</f>
        <v>32</v>
      </c>
      <c r="H394" s="86"/>
    </row>
    <row r="395" spans="1:8" ht="12.75">
      <c r="A395" s="5"/>
      <c r="B395" s="10" t="s">
        <v>184</v>
      </c>
      <c r="C395" s="339" t="s">
        <v>690</v>
      </c>
      <c r="D395" s="73">
        <v>32</v>
      </c>
      <c r="E395" s="73">
        <v>32</v>
      </c>
      <c r="F395" s="73">
        <v>0</v>
      </c>
      <c r="G395" s="73">
        <v>32</v>
      </c>
      <c r="H395" s="362">
        <v>6.5</v>
      </c>
    </row>
    <row r="396" spans="1:8" ht="12.75">
      <c r="A396" s="5"/>
      <c r="B396" s="10" t="s">
        <v>231</v>
      </c>
      <c r="C396" s="339" t="s">
        <v>315</v>
      </c>
      <c r="D396" s="73">
        <v>100</v>
      </c>
      <c r="E396" s="73">
        <v>9</v>
      </c>
      <c r="F396" s="73">
        <v>9</v>
      </c>
      <c r="G396" s="73">
        <v>0</v>
      </c>
      <c r="H396" s="362" t="s">
        <v>481</v>
      </c>
    </row>
    <row r="397" spans="1:8" ht="12.75">
      <c r="A397" s="5"/>
      <c r="B397" s="10"/>
      <c r="C397" s="339" t="s">
        <v>328</v>
      </c>
      <c r="D397" s="73">
        <v>300</v>
      </c>
      <c r="E397" s="73">
        <v>87</v>
      </c>
      <c r="F397" s="73">
        <v>87</v>
      </c>
      <c r="G397" s="73">
        <v>0</v>
      </c>
      <c r="H397" s="362" t="s">
        <v>482</v>
      </c>
    </row>
    <row r="398" spans="1:8" ht="12.75">
      <c r="A398" s="2" t="s">
        <v>891</v>
      </c>
      <c r="B398" s="3" t="s">
        <v>44</v>
      </c>
      <c r="C398" s="15"/>
      <c r="D398" s="44">
        <f>SUM(D399:D437)</f>
        <v>10553</v>
      </c>
      <c r="E398" s="44">
        <f>SUM(E399:E437)</f>
        <v>7436</v>
      </c>
      <c r="F398" s="44">
        <f>SUM(F399:F437)</f>
        <v>6224</v>
      </c>
      <c r="G398" s="44">
        <f>SUM(G399:G437)</f>
        <v>1209</v>
      </c>
      <c r="H398" s="45"/>
    </row>
    <row r="399" spans="1:8" ht="12.75">
      <c r="A399" s="7"/>
      <c r="B399" s="10" t="s">
        <v>160</v>
      </c>
      <c r="C399" s="339" t="s">
        <v>288</v>
      </c>
      <c r="D399" s="73">
        <v>100</v>
      </c>
      <c r="E399" s="73">
        <v>20</v>
      </c>
      <c r="F399" s="73">
        <v>20</v>
      </c>
      <c r="G399" s="73"/>
      <c r="H399" s="367">
        <v>2</v>
      </c>
    </row>
    <row r="400" spans="1:8" ht="12.75">
      <c r="A400" s="7"/>
      <c r="B400" s="10"/>
      <c r="C400" s="339" t="s">
        <v>289</v>
      </c>
      <c r="D400" s="73">
        <v>750</v>
      </c>
      <c r="E400" s="73">
        <v>362</v>
      </c>
      <c r="F400" s="73">
        <v>362</v>
      </c>
      <c r="G400" s="73">
        <v>0</v>
      </c>
      <c r="H400" s="367" t="s">
        <v>612</v>
      </c>
    </row>
    <row r="401" spans="1:8" ht="12.75">
      <c r="A401" s="7"/>
      <c r="B401" s="10"/>
      <c r="C401" s="339" t="s">
        <v>293</v>
      </c>
      <c r="D401" s="73">
        <v>5</v>
      </c>
      <c r="E401" s="73">
        <v>3</v>
      </c>
      <c r="F401" s="73">
        <v>3</v>
      </c>
      <c r="G401" s="73"/>
      <c r="H401" s="367">
        <v>0.6</v>
      </c>
    </row>
    <row r="402" spans="1:8" ht="12.75">
      <c r="A402" s="7"/>
      <c r="B402" s="10"/>
      <c r="C402" s="339" t="s">
        <v>309</v>
      </c>
      <c r="D402" s="73">
        <v>195</v>
      </c>
      <c r="E402" s="73">
        <v>57</v>
      </c>
      <c r="F402" s="73">
        <v>57</v>
      </c>
      <c r="G402" s="73"/>
      <c r="H402" s="367">
        <v>0.6</v>
      </c>
    </row>
    <row r="403" spans="1:8" ht="12.75">
      <c r="A403" s="67"/>
      <c r="B403" s="10" t="s">
        <v>172</v>
      </c>
      <c r="C403" s="339" t="s">
        <v>312</v>
      </c>
      <c r="D403" s="73">
        <v>110</v>
      </c>
      <c r="E403" s="73">
        <v>110</v>
      </c>
      <c r="F403" s="73">
        <v>110</v>
      </c>
      <c r="G403" s="73"/>
      <c r="H403" s="362">
        <v>1.7</v>
      </c>
    </row>
    <row r="404" spans="1:8" ht="12.75">
      <c r="A404" s="67"/>
      <c r="B404" s="10"/>
      <c r="C404" s="339" t="s">
        <v>303</v>
      </c>
      <c r="D404" s="73">
        <v>74</v>
      </c>
      <c r="E404" s="73">
        <v>74</v>
      </c>
      <c r="F404" s="73">
        <v>74</v>
      </c>
      <c r="G404" s="73"/>
      <c r="H404" s="362">
        <v>0.65</v>
      </c>
    </row>
    <row r="405" spans="1:8" ht="12.75">
      <c r="A405" s="67"/>
      <c r="B405" s="10"/>
      <c r="C405" s="339" t="s">
        <v>321</v>
      </c>
      <c r="D405" s="73">
        <v>3</v>
      </c>
      <c r="E405" s="73">
        <v>3</v>
      </c>
      <c r="F405" s="73">
        <v>3</v>
      </c>
      <c r="G405" s="73"/>
      <c r="H405" s="362">
        <v>0.55</v>
      </c>
    </row>
    <row r="406" spans="1:8" ht="12.75">
      <c r="A406" s="67"/>
      <c r="B406" s="10" t="s">
        <v>184</v>
      </c>
      <c r="C406" s="339" t="s">
        <v>313</v>
      </c>
      <c r="D406" s="73">
        <v>200</v>
      </c>
      <c r="E406" s="73">
        <v>162</v>
      </c>
      <c r="F406" s="73">
        <v>162</v>
      </c>
      <c r="G406" s="73">
        <v>0</v>
      </c>
      <c r="H406" s="362">
        <v>1.6</v>
      </c>
    </row>
    <row r="407" spans="1:8" ht="12.75">
      <c r="A407" s="67"/>
      <c r="B407" s="10"/>
      <c r="C407" s="339" t="s">
        <v>291</v>
      </c>
      <c r="D407" s="73">
        <v>385</v>
      </c>
      <c r="E407" s="73">
        <v>385</v>
      </c>
      <c r="F407" s="73">
        <v>385</v>
      </c>
      <c r="G407" s="73">
        <v>0</v>
      </c>
      <c r="H407" s="362">
        <v>1.7</v>
      </c>
    </row>
    <row r="408" spans="1:8" ht="12.75">
      <c r="A408" s="67"/>
      <c r="B408" s="10"/>
      <c r="C408" s="339" t="s">
        <v>288</v>
      </c>
      <c r="D408" s="73">
        <v>144</v>
      </c>
      <c r="E408" s="73">
        <v>144</v>
      </c>
      <c r="F408" s="73">
        <v>141</v>
      </c>
      <c r="G408" s="73">
        <v>0</v>
      </c>
      <c r="H408" s="362">
        <v>1.5</v>
      </c>
    </row>
    <row r="409" spans="1:8" ht="12.75">
      <c r="A409" s="67"/>
      <c r="B409" s="10" t="s">
        <v>240</v>
      </c>
      <c r="C409" s="339" t="s">
        <v>303</v>
      </c>
      <c r="D409" s="73">
        <v>789</v>
      </c>
      <c r="E409" s="73">
        <v>763</v>
      </c>
      <c r="F409" s="73"/>
      <c r="G409" s="73">
        <v>763</v>
      </c>
      <c r="H409" s="362">
        <v>1.75</v>
      </c>
    </row>
    <row r="410" spans="1:8" ht="12.75">
      <c r="A410" s="67"/>
      <c r="B410" s="10"/>
      <c r="C410" s="339" t="s">
        <v>315</v>
      </c>
      <c r="D410" s="73">
        <v>422</v>
      </c>
      <c r="E410" s="73">
        <v>422</v>
      </c>
      <c r="F410" s="73"/>
      <c r="G410" s="73">
        <v>422</v>
      </c>
      <c r="H410" s="362">
        <v>2.25</v>
      </c>
    </row>
    <row r="411" spans="1:8" ht="12.75">
      <c r="A411" s="67"/>
      <c r="B411" s="10"/>
      <c r="C411" s="339" t="s">
        <v>298</v>
      </c>
      <c r="D411" s="73">
        <v>75</v>
      </c>
      <c r="E411" s="73">
        <v>2</v>
      </c>
      <c r="F411" s="73">
        <v>2</v>
      </c>
      <c r="G411" s="73"/>
      <c r="H411" s="362">
        <v>0.7</v>
      </c>
    </row>
    <row r="412" spans="1:8" ht="12.75">
      <c r="A412" s="67"/>
      <c r="B412" s="10"/>
      <c r="C412" s="339" t="s">
        <v>291</v>
      </c>
      <c r="D412" s="73">
        <v>34</v>
      </c>
      <c r="E412" s="73">
        <v>24</v>
      </c>
      <c r="F412" s="73">
        <v>0</v>
      </c>
      <c r="G412" s="73">
        <v>24</v>
      </c>
      <c r="H412" s="362">
        <v>1.5</v>
      </c>
    </row>
    <row r="413" spans="1:8" ht="12.75">
      <c r="A413" s="67"/>
      <c r="B413" s="10"/>
      <c r="C413" s="339" t="s">
        <v>288</v>
      </c>
      <c r="D413" s="73">
        <v>366</v>
      </c>
      <c r="E413" s="73">
        <v>322</v>
      </c>
      <c r="F413" s="73">
        <v>322</v>
      </c>
      <c r="G413" s="73"/>
      <c r="H413" s="367">
        <v>1</v>
      </c>
    </row>
    <row r="414" spans="1:8" ht="12.75">
      <c r="A414" s="67"/>
      <c r="B414" s="10"/>
      <c r="C414" s="339" t="s">
        <v>310</v>
      </c>
      <c r="D414" s="73">
        <v>37</v>
      </c>
      <c r="E414" s="73">
        <v>35</v>
      </c>
      <c r="F414" s="73">
        <v>35</v>
      </c>
      <c r="G414" s="73"/>
      <c r="H414" s="362">
        <v>0.8</v>
      </c>
    </row>
    <row r="415" spans="1:8" ht="12.75">
      <c r="A415" s="67"/>
      <c r="B415" s="10" t="s">
        <v>231</v>
      </c>
      <c r="C415" s="339" t="s">
        <v>320</v>
      </c>
      <c r="D415" s="73">
        <v>50</v>
      </c>
      <c r="E415" s="73">
        <v>3</v>
      </c>
      <c r="F415" s="73">
        <v>3</v>
      </c>
      <c r="G415" s="73">
        <v>0</v>
      </c>
      <c r="H415" s="362">
        <v>0.8</v>
      </c>
    </row>
    <row r="416" spans="1:8" ht="12.75">
      <c r="A416" s="67"/>
      <c r="B416" s="10"/>
      <c r="C416" s="339" t="s">
        <v>314</v>
      </c>
      <c r="D416" s="73">
        <v>50</v>
      </c>
      <c r="E416" s="73">
        <v>25</v>
      </c>
      <c r="F416" s="73">
        <v>25</v>
      </c>
      <c r="G416" s="73">
        <v>0</v>
      </c>
      <c r="H416" s="362" t="s">
        <v>364</v>
      </c>
    </row>
    <row r="417" spans="1:8" ht="12.75">
      <c r="A417" s="67"/>
      <c r="B417" s="10"/>
      <c r="C417" s="339" t="s">
        <v>302</v>
      </c>
      <c r="D417" s="73">
        <v>215</v>
      </c>
      <c r="E417" s="73">
        <v>210</v>
      </c>
      <c r="F417" s="73">
        <v>210</v>
      </c>
      <c r="G417" s="73">
        <v>0</v>
      </c>
      <c r="H417" s="362">
        <v>1.5</v>
      </c>
    </row>
    <row r="418" spans="1:8" ht="12.75">
      <c r="A418" s="67"/>
      <c r="B418" s="10"/>
      <c r="C418" s="339" t="s">
        <v>291</v>
      </c>
      <c r="D418" s="73">
        <v>200</v>
      </c>
      <c r="E418" s="73">
        <v>72</v>
      </c>
      <c r="F418" s="73">
        <v>72</v>
      </c>
      <c r="G418" s="73">
        <v>0</v>
      </c>
      <c r="H418" s="362">
        <v>0.75</v>
      </c>
    </row>
    <row r="419" spans="1:8" ht="12.75">
      <c r="A419" s="67"/>
      <c r="B419" s="10"/>
      <c r="C419" s="339" t="s">
        <v>288</v>
      </c>
      <c r="D419" s="73">
        <v>260</v>
      </c>
      <c r="E419" s="73">
        <v>106</v>
      </c>
      <c r="F419" s="73">
        <v>106</v>
      </c>
      <c r="G419" s="73">
        <v>0</v>
      </c>
      <c r="H419" s="362">
        <v>1.8</v>
      </c>
    </row>
    <row r="420" spans="1:8" ht="12.75">
      <c r="A420" s="67"/>
      <c r="B420" s="10"/>
      <c r="C420" s="339" t="s">
        <v>309</v>
      </c>
      <c r="D420" s="73">
        <v>18</v>
      </c>
      <c r="E420" s="73">
        <v>18</v>
      </c>
      <c r="F420" s="73">
        <v>18</v>
      </c>
      <c r="G420" s="73">
        <v>0</v>
      </c>
      <c r="H420" s="362">
        <v>0.9</v>
      </c>
    </row>
    <row r="421" spans="1:8" ht="12.75">
      <c r="A421" s="67"/>
      <c r="B421" s="10"/>
      <c r="C421" s="339" t="s">
        <v>289</v>
      </c>
      <c r="D421" s="73">
        <v>581</v>
      </c>
      <c r="E421" s="73">
        <v>57</v>
      </c>
      <c r="F421" s="73">
        <v>57</v>
      </c>
      <c r="G421" s="73">
        <v>0</v>
      </c>
      <c r="H421" s="362" t="s">
        <v>483</v>
      </c>
    </row>
    <row r="422" spans="1:8" ht="12.75">
      <c r="A422" s="67"/>
      <c r="B422" s="10"/>
      <c r="C422" s="339" t="s">
        <v>363</v>
      </c>
      <c r="D422" s="73">
        <v>0</v>
      </c>
      <c r="E422" s="73">
        <v>94</v>
      </c>
      <c r="F422" s="73">
        <v>94</v>
      </c>
      <c r="G422" s="73">
        <v>0</v>
      </c>
      <c r="H422" s="362" t="s">
        <v>472</v>
      </c>
    </row>
    <row r="423" spans="1:8" ht="12.75">
      <c r="A423" s="67"/>
      <c r="B423" s="10"/>
      <c r="C423" s="339" t="s">
        <v>383</v>
      </c>
      <c r="D423" s="73">
        <v>400</v>
      </c>
      <c r="E423" s="73">
        <v>49</v>
      </c>
      <c r="F423" s="73">
        <v>49</v>
      </c>
      <c r="G423" s="73">
        <v>0</v>
      </c>
      <c r="H423" s="362" t="s">
        <v>484</v>
      </c>
    </row>
    <row r="424" spans="1:8" ht="12.75">
      <c r="A424" s="67"/>
      <c r="B424" s="10"/>
      <c r="C424" s="339" t="s">
        <v>440</v>
      </c>
      <c r="D424" s="73">
        <v>22</v>
      </c>
      <c r="E424" s="73">
        <v>16</v>
      </c>
      <c r="F424" s="73">
        <v>16</v>
      </c>
      <c r="G424" s="73">
        <v>0</v>
      </c>
      <c r="H424" s="362" t="s">
        <v>544</v>
      </c>
    </row>
    <row r="425" spans="1:8" ht="12.75">
      <c r="A425" s="67"/>
      <c r="B425" s="10"/>
      <c r="C425" s="339" t="s">
        <v>480</v>
      </c>
      <c r="D425" s="73">
        <v>520</v>
      </c>
      <c r="E425" s="73">
        <v>193</v>
      </c>
      <c r="F425" s="73">
        <v>193</v>
      </c>
      <c r="G425" s="73">
        <v>0</v>
      </c>
      <c r="H425" s="362">
        <v>0.8</v>
      </c>
    </row>
    <row r="426" spans="1:8" ht="12.75">
      <c r="A426" s="67"/>
      <c r="B426" s="10"/>
      <c r="C426" s="339" t="s">
        <v>551</v>
      </c>
      <c r="D426" s="73">
        <v>110</v>
      </c>
      <c r="E426" s="73">
        <v>72</v>
      </c>
      <c r="F426" s="73">
        <v>72</v>
      </c>
      <c r="G426" s="73">
        <v>0</v>
      </c>
      <c r="H426" s="362">
        <v>0.07</v>
      </c>
    </row>
    <row r="427" spans="1:8" ht="12.75">
      <c r="A427" s="67"/>
      <c r="B427" s="10"/>
      <c r="C427" s="339" t="s">
        <v>546</v>
      </c>
      <c r="D427" s="73">
        <v>16</v>
      </c>
      <c r="E427" s="73">
        <v>16</v>
      </c>
      <c r="F427" s="73">
        <v>16</v>
      </c>
      <c r="G427" s="73">
        <v>0</v>
      </c>
      <c r="H427" s="362" t="s">
        <v>552</v>
      </c>
    </row>
    <row r="428" spans="1:8" ht="12.75">
      <c r="A428" s="67"/>
      <c r="B428" s="10"/>
      <c r="C428" s="339" t="s">
        <v>553</v>
      </c>
      <c r="D428" s="73">
        <v>16</v>
      </c>
      <c r="E428" s="73">
        <v>5</v>
      </c>
      <c r="F428" s="73">
        <v>5</v>
      </c>
      <c r="G428" s="73">
        <v>0</v>
      </c>
      <c r="H428" s="362" t="s">
        <v>554</v>
      </c>
    </row>
    <row r="429" spans="1:8" ht="12.75">
      <c r="A429" s="5"/>
      <c r="B429" s="10" t="s">
        <v>93</v>
      </c>
      <c r="C429" s="339" t="s">
        <v>711</v>
      </c>
      <c r="D429" s="73">
        <v>284</v>
      </c>
      <c r="E429" s="73">
        <v>280</v>
      </c>
      <c r="F429" s="73">
        <v>280</v>
      </c>
      <c r="G429" s="73"/>
      <c r="H429" s="362">
        <v>0.5</v>
      </c>
    </row>
    <row r="430" spans="1:8" ht="12.75">
      <c r="A430" s="5"/>
      <c r="B430" s="10"/>
      <c r="C430" s="339" t="s">
        <v>728</v>
      </c>
      <c r="D430" s="73">
        <v>110</v>
      </c>
      <c r="E430" s="73">
        <v>91</v>
      </c>
      <c r="F430" s="73">
        <v>91</v>
      </c>
      <c r="G430" s="73"/>
      <c r="H430" s="362">
        <v>0.5</v>
      </c>
    </row>
    <row r="431" spans="1:8" ht="12.75">
      <c r="A431" s="5"/>
      <c r="B431" s="10"/>
      <c r="C431" s="339" t="s">
        <v>721</v>
      </c>
      <c r="D431" s="73">
        <v>150</v>
      </c>
      <c r="E431" s="73">
        <v>122</v>
      </c>
      <c r="F431" s="73">
        <v>122</v>
      </c>
      <c r="G431" s="73"/>
      <c r="H431" s="362">
        <v>0.5</v>
      </c>
    </row>
    <row r="432" spans="1:8" ht="12.75">
      <c r="A432" s="5"/>
      <c r="B432" s="10"/>
      <c r="C432" s="339" t="s">
        <v>746</v>
      </c>
      <c r="D432" s="73">
        <v>949</v>
      </c>
      <c r="E432" s="73">
        <v>893</v>
      </c>
      <c r="F432" s="73">
        <v>893</v>
      </c>
      <c r="G432" s="73"/>
      <c r="H432" s="362">
        <v>1.6</v>
      </c>
    </row>
    <row r="433" spans="1:8" ht="12.75">
      <c r="A433" s="5"/>
      <c r="B433" s="10"/>
      <c r="C433" s="339" t="s">
        <v>715</v>
      </c>
      <c r="D433" s="73">
        <v>1010</v>
      </c>
      <c r="E433" s="73">
        <v>855</v>
      </c>
      <c r="F433" s="73">
        <v>855</v>
      </c>
      <c r="G433" s="73"/>
      <c r="H433" s="362">
        <v>0.55</v>
      </c>
    </row>
    <row r="434" spans="1:8" ht="12.75">
      <c r="A434" s="5"/>
      <c r="B434" s="10"/>
      <c r="C434" s="339" t="s">
        <v>712</v>
      </c>
      <c r="D434" s="73">
        <v>459</v>
      </c>
      <c r="E434" s="73">
        <v>459</v>
      </c>
      <c r="F434" s="73">
        <v>459</v>
      </c>
      <c r="G434" s="73"/>
      <c r="H434" s="362">
        <v>1.1</v>
      </c>
    </row>
    <row r="435" spans="1:8" ht="12.75" customHeight="1">
      <c r="A435" s="5"/>
      <c r="B435" s="10"/>
      <c r="C435" s="339" t="s">
        <v>742</v>
      </c>
      <c r="D435" s="73">
        <v>900</v>
      </c>
      <c r="E435" s="73">
        <v>539</v>
      </c>
      <c r="F435" s="73">
        <v>539</v>
      </c>
      <c r="G435" s="73"/>
      <c r="H435" s="362">
        <v>0.8</v>
      </c>
    </row>
    <row r="436" spans="1:8" ht="12.75" customHeight="1">
      <c r="A436" s="5"/>
      <c r="B436" s="10"/>
      <c r="C436" s="339" t="s">
        <v>716</v>
      </c>
      <c r="D436" s="198">
        <v>282</v>
      </c>
      <c r="E436" s="198">
        <v>192</v>
      </c>
      <c r="F436" s="198">
        <v>192</v>
      </c>
      <c r="G436" s="198"/>
      <c r="H436" s="338">
        <v>1.4</v>
      </c>
    </row>
    <row r="437" spans="1:8" ht="12.75" customHeight="1">
      <c r="A437" s="5"/>
      <c r="B437" s="10"/>
      <c r="C437" s="339" t="s">
        <v>730</v>
      </c>
      <c r="D437" s="73">
        <v>262</v>
      </c>
      <c r="E437" s="73">
        <v>181</v>
      </c>
      <c r="F437" s="73">
        <v>181</v>
      </c>
      <c r="G437" s="73"/>
      <c r="H437" s="362">
        <v>2</v>
      </c>
    </row>
    <row r="438" spans="1:8" ht="12.75" customHeight="1">
      <c r="A438" s="2" t="s">
        <v>892</v>
      </c>
      <c r="B438" s="3" t="s">
        <v>66</v>
      </c>
      <c r="C438" s="15"/>
      <c r="D438" s="44">
        <f>SUM(D439:D478)</f>
        <v>12688</v>
      </c>
      <c r="E438" s="44">
        <f>SUM(E439:E478)</f>
        <v>5139</v>
      </c>
      <c r="F438" s="44">
        <f>SUM(F439:F478)</f>
        <v>5061</v>
      </c>
      <c r="G438" s="44">
        <f>SUM(G439:G478)</f>
        <v>69</v>
      </c>
      <c r="H438" s="45"/>
    </row>
    <row r="439" spans="1:8" ht="12.75" customHeight="1">
      <c r="A439" s="7"/>
      <c r="B439" s="10" t="s">
        <v>160</v>
      </c>
      <c r="C439" s="339" t="s">
        <v>306</v>
      </c>
      <c r="D439" s="73">
        <v>300</v>
      </c>
      <c r="E439" s="73">
        <v>202</v>
      </c>
      <c r="F439" s="73">
        <v>202</v>
      </c>
      <c r="G439" s="73"/>
      <c r="H439" s="362">
        <v>1.2</v>
      </c>
    </row>
    <row r="440" spans="1:8" ht="12.75" customHeight="1">
      <c r="A440" s="7"/>
      <c r="B440" s="10"/>
      <c r="C440" s="339" t="s">
        <v>316</v>
      </c>
      <c r="D440" s="73">
        <v>130</v>
      </c>
      <c r="E440" s="73">
        <v>16</v>
      </c>
      <c r="F440" s="73">
        <v>16</v>
      </c>
      <c r="G440" s="73"/>
      <c r="H440" s="362">
        <v>2.5</v>
      </c>
    </row>
    <row r="441" spans="1:8" ht="12.75" customHeight="1">
      <c r="A441" s="7"/>
      <c r="B441" s="10"/>
      <c r="C441" s="339" t="s">
        <v>320</v>
      </c>
      <c r="D441" s="73">
        <v>240</v>
      </c>
      <c r="E441" s="73">
        <v>142</v>
      </c>
      <c r="F441" s="73">
        <v>142</v>
      </c>
      <c r="G441" s="73"/>
      <c r="H441" s="362">
        <v>1.5</v>
      </c>
    </row>
    <row r="442" spans="1:8" ht="12.75" customHeight="1">
      <c r="A442" s="7"/>
      <c r="B442" s="10"/>
      <c r="C442" s="339" t="s">
        <v>383</v>
      </c>
      <c r="D442" s="73">
        <v>200</v>
      </c>
      <c r="E442" s="73">
        <v>34</v>
      </c>
      <c r="F442" s="73">
        <v>34</v>
      </c>
      <c r="G442" s="73"/>
      <c r="H442" s="362">
        <v>1.6</v>
      </c>
    </row>
    <row r="443" spans="1:8" ht="12.75" customHeight="1">
      <c r="A443" s="7"/>
      <c r="B443" s="10"/>
      <c r="C443" s="339" t="s">
        <v>297</v>
      </c>
      <c r="D443" s="73">
        <v>900</v>
      </c>
      <c r="E443" s="73">
        <v>466</v>
      </c>
      <c r="F443" s="73">
        <v>466</v>
      </c>
      <c r="G443" s="73">
        <v>0</v>
      </c>
      <c r="H443" s="362" t="s">
        <v>613</v>
      </c>
    </row>
    <row r="444" spans="1:8" ht="12.75" customHeight="1">
      <c r="A444" s="7"/>
      <c r="B444" s="10" t="s">
        <v>172</v>
      </c>
      <c r="C444" s="339" t="s">
        <v>308</v>
      </c>
      <c r="D444" s="73">
        <v>8</v>
      </c>
      <c r="E444" s="73">
        <v>8</v>
      </c>
      <c r="F444" s="73">
        <v>8</v>
      </c>
      <c r="G444" s="73"/>
      <c r="H444" s="362">
        <v>0.5</v>
      </c>
    </row>
    <row r="445" spans="1:8" ht="12.75" customHeight="1">
      <c r="A445" s="7"/>
      <c r="B445" s="10"/>
      <c r="C445" s="339" t="s">
        <v>320</v>
      </c>
      <c r="D445" s="73">
        <v>9</v>
      </c>
      <c r="E445" s="73">
        <v>9</v>
      </c>
      <c r="F445" s="73">
        <v>9</v>
      </c>
      <c r="G445" s="73"/>
      <c r="H445" s="362">
        <v>0.85</v>
      </c>
    </row>
    <row r="446" spans="1:8" ht="12.75" customHeight="1">
      <c r="A446" s="7"/>
      <c r="B446" s="10" t="s">
        <v>184</v>
      </c>
      <c r="C446" s="339" t="s">
        <v>309</v>
      </c>
      <c r="D446" s="73">
        <v>20</v>
      </c>
      <c r="E446" s="73">
        <v>16</v>
      </c>
      <c r="F446" s="73">
        <v>15</v>
      </c>
      <c r="G446" s="73">
        <v>0</v>
      </c>
      <c r="H446" s="362">
        <v>0.6</v>
      </c>
    </row>
    <row r="447" spans="1:8" ht="12.75" customHeight="1">
      <c r="A447" s="7"/>
      <c r="B447" s="10" t="s">
        <v>240</v>
      </c>
      <c r="C447" s="339" t="s">
        <v>313</v>
      </c>
      <c r="D447" s="73">
        <v>20</v>
      </c>
      <c r="E447" s="73">
        <v>5</v>
      </c>
      <c r="F447" s="73">
        <v>5</v>
      </c>
      <c r="G447" s="73"/>
      <c r="H447" s="367">
        <v>1.75</v>
      </c>
    </row>
    <row r="448" spans="1:8" ht="12.75" customHeight="1">
      <c r="A448" s="7"/>
      <c r="B448" s="10"/>
      <c r="C448" s="339" t="s">
        <v>314</v>
      </c>
      <c r="D448" s="73">
        <v>390</v>
      </c>
      <c r="E448" s="73">
        <v>98</v>
      </c>
      <c r="F448" s="73">
        <v>53</v>
      </c>
      <c r="G448" s="73">
        <v>45</v>
      </c>
      <c r="H448" s="367">
        <v>1.75</v>
      </c>
    </row>
    <row r="449" spans="1:8" ht="12.75" customHeight="1">
      <c r="A449" s="7"/>
      <c r="B449" s="10"/>
      <c r="C449" s="339" t="s">
        <v>303</v>
      </c>
      <c r="D449" s="73">
        <v>1500</v>
      </c>
      <c r="E449" s="73">
        <v>141</v>
      </c>
      <c r="F449" s="73">
        <v>141</v>
      </c>
      <c r="G449" s="73"/>
      <c r="H449" s="367">
        <v>1.25</v>
      </c>
    </row>
    <row r="450" spans="1:8" ht="12.75" customHeight="1">
      <c r="A450" s="7"/>
      <c r="B450" s="10"/>
      <c r="C450" s="339" t="s">
        <v>315</v>
      </c>
      <c r="D450" s="73">
        <v>205</v>
      </c>
      <c r="E450" s="73">
        <v>34</v>
      </c>
      <c r="F450" s="73">
        <v>34</v>
      </c>
      <c r="G450" s="73"/>
      <c r="H450" s="367">
        <v>1.5</v>
      </c>
    </row>
    <row r="451" spans="1:8" ht="12.75" customHeight="1">
      <c r="A451" s="7"/>
      <c r="B451" s="10"/>
      <c r="C451" s="339" t="s">
        <v>316</v>
      </c>
      <c r="D451" s="73">
        <v>360</v>
      </c>
      <c r="E451" s="73">
        <v>9</v>
      </c>
      <c r="F451" s="73">
        <v>9</v>
      </c>
      <c r="G451" s="73"/>
      <c r="H451" s="367">
        <v>1.75</v>
      </c>
    </row>
    <row r="452" spans="1:8" ht="12.75" customHeight="1">
      <c r="A452" s="7"/>
      <c r="B452" s="10"/>
      <c r="C452" s="339" t="s">
        <v>290</v>
      </c>
      <c r="D452" s="73">
        <v>50</v>
      </c>
      <c r="E452" s="73">
        <v>19</v>
      </c>
      <c r="F452" s="73">
        <v>19</v>
      </c>
      <c r="G452" s="73"/>
      <c r="H452" s="367">
        <v>0.5</v>
      </c>
    </row>
    <row r="453" spans="1:8" ht="12.75" customHeight="1">
      <c r="A453" s="7"/>
      <c r="B453" s="10"/>
      <c r="C453" s="339" t="s">
        <v>298</v>
      </c>
      <c r="D453" s="73">
        <v>142</v>
      </c>
      <c r="E453" s="73">
        <v>142</v>
      </c>
      <c r="F453" s="73">
        <v>142</v>
      </c>
      <c r="G453" s="73"/>
      <c r="H453" s="367">
        <v>0.7</v>
      </c>
    </row>
    <row r="454" spans="1:8" ht="12.75" customHeight="1">
      <c r="A454" s="7"/>
      <c r="B454" s="10"/>
      <c r="C454" s="339" t="s">
        <v>288</v>
      </c>
      <c r="D454" s="73">
        <v>16</v>
      </c>
      <c r="E454" s="73">
        <v>16</v>
      </c>
      <c r="F454" s="73">
        <v>0</v>
      </c>
      <c r="G454" s="73">
        <v>16</v>
      </c>
      <c r="H454" s="367">
        <v>1</v>
      </c>
    </row>
    <row r="455" spans="1:8" ht="12.75" customHeight="1">
      <c r="A455" s="7"/>
      <c r="B455" s="10"/>
      <c r="C455" s="339" t="s">
        <v>319</v>
      </c>
      <c r="D455" s="73">
        <v>651</v>
      </c>
      <c r="E455" s="73">
        <v>215</v>
      </c>
      <c r="F455" s="73">
        <v>210</v>
      </c>
      <c r="G455" s="73">
        <v>5</v>
      </c>
      <c r="H455" s="367">
        <v>2.5</v>
      </c>
    </row>
    <row r="456" spans="1:8" ht="12.75" customHeight="1">
      <c r="A456" s="7"/>
      <c r="B456" s="10"/>
      <c r="C456" s="339" t="s">
        <v>620</v>
      </c>
      <c r="D456" s="73">
        <v>49</v>
      </c>
      <c r="E456" s="73">
        <v>49</v>
      </c>
      <c r="F456" s="73">
        <v>49</v>
      </c>
      <c r="G456" s="73"/>
      <c r="H456" s="367">
        <v>3.5</v>
      </c>
    </row>
    <row r="457" spans="1:8" ht="12.75" customHeight="1">
      <c r="A457" s="7"/>
      <c r="B457" s="10"/>
      <c r="C457" s="339" t="s">
        <v>301</v>
      </c>
      <c r="D457" s="73">
        <v>0</v>
      </c>
      <c r="E457" s="73">
        <v>362</v>
      </c>
      <c r="F457" s="73">
        <v>362</v>
      </c>
      <c r="G457" s="73"/>
      <c r="H457" s="367">
        <v>0.5</v>
      </c>
    </row>
    <row r="458" spans="1:8" ht="12.75" customHeight="1">
      <c r="A458" s="7"/>
      <c r="B458" s="10"/>
      <c r="C458" s="339" t="s">
        <v>292</v>
      </c>
      <c r="D458" s="73">
        <v>172</v>
      </c>
      <c r="E458" s="73">
        <v>172</v>
      </c>
      <c r="F458" s="73">
        <v>172</v>
      </c>
      <c r="G458" s="73"/>
      <c r="H458" s="367">
        <v>0.4</v>
      </c>
    </row>
    <row r="459" spans="1:8" ht="12.75" customHeight="1">
      <c r="A459" s="7"/>
      <c r="B459" s="10"/>
      <c r="C459" s="339" t="s">
        <v>289</v>
      </c>
      <c r="D459" s="73">
        <v>125</v>
      </c>
      <c r="E459" s="73">
        <v>105</v>
      </c>
      <c r="F459" s="73">
        <v>105</v>
      </c>
      <c r="G459" s="73"/>
      <c r="H459" s="362">
        <v>0.8</v>
      </c>
    </row>
    <row r="460" spans="1:8" ht="12.75" customHeight="1">
      <c r="A460" s="7"/>
      <c r="B460" s="10"/>
      <c r="C460" s="339" t="s">
        <v>326</v>
      </c>
      <c r="D460" s="73">
        <v>114</v>
      </c>
      <c r="E460" s="73">
        <v>108</v>
      </c>
      <c r="F460" s="73">
        <v>108</v>
      </c>
      <c r="G460" s="73"/>
      <c r="H460" s="362">
        <v>1.75</v>
      </c>
    </row>
    <row r="461" spans="1:8" ht="12.75" customHeight="1">
      <c r="A461" s="7"/>
      <c r="B461" s="10" t="s">
        <v>231</v>
      </c>
      <c r="C461" s="339" t="s">
        <v>304</v>
      </c>
      <c r="D461" s="73">
        <v>510</v>
      </c>
      <c r="E461" s="73">
        <v>405</v>
      </c>
      <c r="F461" s="73">
        <v>405</v>
      </c>
      <c r="G461" s="73">
        <v>0</v>
      </c>
      <c r="H461" s="362" t="s">
        <v>555</v>
      </c>
    </row>
    <row r="462" spans="1:8" ht="12.75" customHeight="1">
      <c r="A462" s="7"/>
      <c r="B462" s="10"/>
      <c r="C462" s="339" t="s">
        <v>320</v>
      </c>
      <c r="D462" s="73">
        <v>30</v>
      </c>
      <c r="E462" s="73">
        <v>2</v>
      </c>
      <c r="F462" s="73">
        <v>2</v>
      </c>
      <c r="G462" s="73">
        <v>0</v>
      </c>
      <c r="H462" s="362" t="s">
        <v>485</v>
      </c>
    </row>
    <row r="463" spans="1:8" ht="12.75" customHeight="1">
      <c r="A463" s="7"/>
      <c r="B463" s="10"/>
      <c r="C463" s="339" t="s">
        <v>313</v>
      </c>
      <c r="D463" s="73">
        <v>114</v>
      </c>
      <c r="E463" s="73">
        <v>39</v>
      </c>
      <c r="F463" s="73">
        <v>31</v>
      </c>
      <c r="G463" s="73">
        <v>0</v>
      </c>
      <c r="H463" s="362" t="s">
        <v>441</v>
      </c>
    </row>
    <row r="464" spans="1:8" ht="12.75" customHeight="1">
      <c r="A464" s="7"/>
      <c r="B464" s="10"/>
      <c r="C464" s="339" t="s">
        <v>303</v>
      </c>
      <c r="D464" s="73">
        <v>1050</v>
      </c>
      <c r="E464" s="73">
        <v>356</v>
      </c>
      <c r="F464" s="73">
        <v>356</v>
      </c>
      <c r="G464" s="73">
        <v>0</v>
      </c>
      <c r="H464" s="362" t="s">
        <v>441</v>
      </c>
    </row>
    <row r="465" spans="1:8" ht="12.75" customHeight="1">
      <c r="A465" s="7"/>
      <c r="B465" s="10"/>
      <c r="C465" s="339" t="s">
        <v>315</v>
      </c>
      <c r="D465" s="73">
        <v>100</v>
      </c>
      <c r="E465" s="73">
        <v>3</v>
      </c>
      <c r="F465" s="73">
        <v>3</v>
      </c>
      <c r="G465" s="73">
        <v>0</v>
      </c>
      <c r="H465" s="362" t="s">
        <v>486</v>
      </c>
    </row>
    <row r="466" spans="1:8" ht="12.75" customHeight="1">
      <c r="A466" s="7"/>
      <c r="B466" s="10"/>
      <c r="C466" s="339" t="s">
        <v>323</v>
      </c>
      <c r="D466" s="73">
        <v>225</v>
      </c>
      <c r="E466" s="73">
        <v>34</v>
      </c>
      <c r="F466" s="73">
        <v>34</v>
      </c>
      <c r="G466" s="73">
        <v>0</v>
      </c>
      <c r="H466" s="362">
        <v>2.5</v>
      </c>
    </row>
    <row r="467" spans="1:8" ht="12.75" customHeight="1">
      <c r="A467" s="7"/>
      <c r="B467" s="10"/>
      <c r="C467" s="339" t="s">
        <v>302</v>
      </c>
      <c r="D467" s="73">
        <v>510</v>
      </c>
      <c r="E467" s="73">
        <v>440</v>
      </c>
      <c r="F467" s="73">
        <v>440</v>
      </c>
      <c r="G467" s="73">
        <v>0</v>
      </c>
      <c r="H467" s="362" t="s">
        <v>556</v>
      </c>
    </row>
    <row r="468" spans="1:8" ht="12.75" customHeight="1">
      <c r="A468" s="7"/>
      <c r="B468" s="10"/>
      <c r="C468" s="339" t="s">
        <v>306</v>
      </c>
      <c r="D468" s="73">
        <v>273</v>
      </c>
      <c r="E468" s="73">
        <v>52</v>
      </c>
      <c r="F468" s="73">
        <v>52</v>
      </c>
      <c r="G468" s="73">
        <v>0</v>
      </c>
      <c r="H468" s="362" t="s">
        <v>487</v>
      </c>
    </row>
    <row r="469" spans="1:8" ht="12.75" customHeight="1">
      <c r="A469" s="7"/>
      <c r="B469" s="10"/>
      <c r="C469" s="339" t="s">
        <v>298</v>
      </c>
      <c r="D469" s="73">
        <v>570</v>
      </c>
      <c r="E469" s="73">
        <v>25</v>
      </c>
      <c r="F469" s="73">
        <v>25</v>
      </c>
      <c r="G469" s="73">
        <v>0</v>
      </c>
      <c r="H469" s="362">
        <v>1</v>
      </c>
    </row>
    <row r="470" spans="1:8" ht="12.75" customHeight="1">
      <c r="A470" s="7"/>
      <c r="B470" s="10"/>
      <c r="C470" s="339" t="s">
        <v>319</v>
      </c>
      <c r="D470" s="73">
        <v>1230</v>
      </c>
      <c r="E470" s="73">
        <v>20</v>
      </c>
      <c r="F470" s="73">
        <v>20</v>
      </c>
      <c r="G470" s="73">
        <v>0</v>
      </c>
      <c r="H470" s="362" t="s">
        <v>472</v>
      </c>
    </row>
    <row r="471" spans="1:8" ht="12.75" customHeight="1">
      <c r="A471" s="7"/>
      <c r="B471" s="10"/>
      <c r="C471" s="339" t="s">
        <v>301</v>
      </c>
      <c r="D471" s="73">
        <v>33</v>
      </c>
      <c r="E471" s="73">
        <v>33</v>
      </c>
      <c r="F471" s="73">
        <v>33</v>
      </c>
      <c r="G471" s="73">
        <v>0</v>
      </c>
      <c r="H471" s="362">
        <v>0.8</v>
      </c>
    </row>
    <row r="472" spans="1:8" ht="12.75" customHeight="1">
      <c r="A472" s="5"/>
      <c r="B472" s="10" t="s">
        <v>93</v>
      </c>
      <c r="C472" s="339" t="s">
        <v>711</v>
      </c>
      <c r="D472" s="73">
        <v>175</v>
      </c>
      <c r="E472" s="73">
        <v>165</v>
      </c>
      <c r="F472" s="73">
        <v>165</v>
      </c>
      <c r="G472" s="73"/>
      <c r="H472" s="367">
        <v>1</v>
      </c>
    </row>
    <row r="473" spans="1:8" ht="12.75" customHeight="1">
      <c r="A473" s="5"/>
      <c r="B473" s="10"/>
      <c r="C473" s="339" t="s">
        <v>728</v>
      </c>
      <c r="D473" s="73">
        <v>118</v>
      </c>
      <c r="E473" s="73">
        <v>99</v>
      </c>
      <c r="F473" s="73">
        <v>99</v>
      </c>
      <c r="G473" s="73"/>
      <c r="H473" s="367">
        <v>0.65</v>
      </c>
    </row>
    <row r="474" spans="1:8" ht="12.75" customHeight="1">
      <c r="A474" s="5"/>
      <c r="B474" s="10"/>
      <c r="C474" s="339" t="s">
        <v>721</v>
      </c>
      <c r="D474" s="73">
        <v>191</v>
      </c>
      <c r="E474" s="73">
        <v>156</v>
      </c>
      <c r="F474" s="73">
        <v>156</v>
      </c>
      <c r="G474" s="73"/>
      <c r="H474" s="367">
        <v>1.25</v>
      </c>
    </row>
    <row r="475" spans="1:8" ht="12.75" customHeight="1">
      <c r="A475" s="5"/>
      <c r="B475" s="10"/>
      <c r="C475" s="339" t="s">
        <v>746</v>
      </c>
      <c r="D475" s="73">
        <v>350</v>
      </c>
      <c r="E475" s="73">
        <v>307</v>
      </c>
      <c r="F475" s="73">
        <v>307</v>
      </c>
      <c r="G475" s="73"/>
      <c r="H475" s="367">
        <v>2</v>
      </c>
    </row>
    <row r="476" spans="1:8" ht="12.75" customHeight="1">
      <c r="A476" s="5"/>
      <c r="B476" s="10"/>
      <c r="C476" s="339" t="s">
        <v>727</v>
      </c>
      <c r="D476" s="198">
        <v>143</v>
      </c>
      <c r="E476" s="198">
        <v>54</v>
      </c>
      <c r="F476" s="198">
        <v>54</v>
      </c>
      <c r="G476" s="198"/>
      <c r="H476" s="338">
        <v>1.2</v>
      </c>
    </row>
    <row r="477" spans="1:8" ht="12.75" customHeight="1">
      <c r="A477" s="5"/>
      <c r="B477" s="10"/>
      <c r="C477" s="339" t="s">
        <v>723</v>
      </c>
      <c r="D477" s="73">
        <v>65</v>
      </c>
      <c r="E477" s="73">
        <v>3</v>
      </c>
      <c r="F477" s="73"/>
      <c r="G477" s="73">
        <v>3</v>
      </c>
      <c r="H477" s="362">
        <v>2.5</v>
      </c>
    </row>
    <row r="478" spans="1:8" ht="12.75" customHeight="1">
      <c r="A478" s="9"/>
      <c r="B478" s="11"/>
      <c r="C478" s="193" t="s">
        <v>719</v>
      </c>
      <c r="D478" s="340">
        <v>1400</v>
      </c>
      <c r="E478" s="340">
        <v>578</v>
      </c>
      <c r="F478" s="340">
        <v>578</v>
      </c>
      <c r="G478" s="340"/>
      <c r="H478" s="341">
        <v>0.9</v>
      </c>
    </row>
    <row r="479" spans="1:8" ht="12.75" customHeight="1">
      <c r="A479" s="2" t="s">
        <v>893</v>
      </c>
      <c r="B479" s="3" t="s">
        <v>100</v>
      </c>
      <c r="C479" s="60"/>
      <c r="D479" s="44">
        <f>SUM(D480:D485)</f>
        <v>1166</v>
      </c>
      <c r="E479" s="44">
        <f>SUM(E480:E485)</f>
        <v>878</v>
      </c>
      <c r="F479" s="44">
        <f>SUM(F480:F485)</f>
        <v>860</v>
      </c>
      <c r="G479" s="44">
        <f>SUM(G480:G485)</f>
        <v>0</v>
      </c>
      <c r="H479" s="45"/>
    </row>
    <row r="480" spans="1:8" ht="12.75" customHeight="1">
      <c r="A480" s="5"/>
      <c r="B480" s="10" t="s">
        <v>160</v>
      </c>
      <c r="C480" s="339" t="s">
        <v>291</v>
      </c>
      <c r="D480" s="73">
        <v>90</v>
      </c>
      <c r="E480" s="73">
        <v>15</v>
      </c>
      <c r="F480" s="73">
        <v>15</v>
      </c>
      <c r="G480" s="73"/>
      <c r="H480" s="362">
        <v>1.8</v>
      </c>
    </row>
    <row r="481" spans="1:8" ht="12.75" customHeight="1">
      <c r="A481" s="5"/>
      <c r="B481" s="10"/>
      <c r="C481" s="339" t="s">
        <v>310</v>
      </c>
      <c r="D481" s="73">
        <v>150</v>
      </c>
      <c r="E481" s="73">
        <v>115</v>
      </c>
      <c r="F481" s="73">
        <v>115</v>
      </c>
      <c r="G481" s="73"/>
      <c r="H481" s="362">
        <v>1.7</v>
      </c>
    </row>
    <row r="482" spans="1:8" ht="12.75" customHeight="1">
      <c r="A482" s="5"/>
      <c r="B482" s="10"/>
      <c r="C482" s="339" t="s">
        <v>321</v>
      </c>
      <c r="D482" s="73">
        <v>300</v>
      </c>
      <c r="E482" s="73">
        <v>126</v>
      </c>
      <c r="F482" s="73">
        <v>126</v>
      </c>
      <c r="G482" s="73"/>
      <c r="H482" s="362">
        <v>0.8</v>
      </c>
    </row>
    <row r="483" spans="1:8" ht="12.75" customHeight="1">
      <c r="A483" s="12"/>
      <c r="B483" s="10" t="s">
        <v>184</v>
      </c>
      <c r="C483" s="339" t="s">
        <v>305</v>
      </c>
      <c r="D483" s="73">
        <v>521</v>
      </c>
      <c r="E483" s="73">
        <v>521</v>
      </c>
      <c r="F483" s="73">
        <v>503</v>
      </c>
      <c r="G483" s="73">
        <v>0</v>
      </c>
      <c r="H483" s="362">
        <v>0.3</v>
      </c>
    </row>
    <row r="484" spans="1:8" ht="12.75" customHeight="1">
      <c r="A484" s="12"/>
      <c r="B484" s="19" t="s">
        <v>231</v>
      </c>
      <c r="C484" s="342" t="s">
        <v>297</v>
      </c>
      <c r="D484" s="363">
        <v>20</v>
      </c>
      <c r="E484" s="363">
        <v>16</v>
      </c>
      <c r="F484" s="363">
        <v>16</v>
      </c>
      <c r="G484" s="363">
        <v>0</v>
      </c>
      <c r="H484" s="364">
        <v>1</v>
      </c>
    </row>
    <row r="485" spans="1:8" ht="12.75" customHeight="1">
      <c r="A485" s="9"/>
      <c r="B485" s="11" t="s">
        <v>93</v>
      </c>
      <c r="C485" s="193" t="s">
        <v>711</v>
      </c>
      <c r="D485" s="340">
        <v>85</v>
      </c>
      <c r="E485" s="340">
        <v>85</v>
      </c>
      <c r="F485" s="340">
        <v>85</v>
      </c>
      <c r="G485" s="340"/>
      <c r="H485" s="341">
        <v>1</v>
      </c>
    </row>
    <row r="486" spans="1:8" ht="12.75">
      <c r="A486" s="2" t="s">
        <v>894</v>
      </c>
      <c r="B486" s="3" t="s">
        <v>45</v>
      </c>
      <c r="C486" s="15"/>
      <c r="D486" s="44">
        <f>SUM(D487:D514)</f>
        <v>7648</v>
      </c>
      <c r="E486" s="44">
        <f>SUM(E487:E514)</f>
        <v>4518</v>
      </c>
      <c r="F486" s="44">
        <f>SUM(F487:F514)</f>
        <v>4518</v>
      </c>
      <c r="G486" s="44">
        <f>SUM(G487:G514)</f>
        <v>0</v>
      </c>
      <c r="H486" s="45"/>
    </row>
    <row r="487" spans="1:8" ht="12.75">
      <c r="A487" s="5"/>
      <c r="B487" s="10" t="s">
        <v>160</v>
      </c>
      <c r="C487" s="339" t="s">
        <v>298</v>
      </c>
      <c r="D487" s="73">
        <v>302</v>
      </c>
      <c r="E487" s="73">
        <v>28</v>
      </c>
      <c r="F487" s="73">
        <v>28</v>
      </c>
      <c r="G487" s="73"/>
      <c r="H487" s="362">
        <v>1.2</v>
      </c>
    </row>
    <row r="488" spans="1:8" ht="12.75">
      <c r="A488" s="5"/>
      <c r="B488" s="10"/>
      <c r="C488" s="339" t="s">
        <v>301</v>
      </c>
      <c r="D488" s="73">
        <v>83</v>
      </c>
      <c r="E488" s="73">
        <v>83</v>
      </c>
      <c r="F488" s="73">
        <v>83</v>
      </c>
      <c r="G488" s="73"/>
      <c r="H488" s="362">
        <v>0.6</v>
      </c>
    </row>
    <row r="489" spans="1:8" ht="12.75">
      <c r="A489" s="5"/>
      <c r="B489" s="10"/>
      <c r="C489" s="339" t="s">
        <v>305</v>
      </c>
      <c r="D489" s="73">
        <v>250</v>
      </c>
      <c r="E489" s="73">
        <v>226</v>
      </c>
      <c r="F489" s="73">
        <v>226</v>
      </c>
      <c r="G489" s="73"/>
      <c r="H489" s="362">
        <v>0.15</v>
      </c>
    </row>
    <row r="490" spans="1:8" ht="12.75">
      <c r="A490" s="5"/>
      <c r="B490" s="10" t="s">
        <v>240</v>
      </c>
      <c r="C490" s="339" t="s">
        <v>314</v>
      </c>
      <c r="D490" s="73">
        <v>61</v>
      </c>
      <c r="E490" s="73">
        <v>9</v>
      </c>
      <c r="F490" s="73">
        <v>9</v>
      </c>
      <c r="G490" s="73"/>
      <c r="H490" s="362">
        <v>0.8</v>
      </c>
    </row>
    <row r="491" spans="1:8" ht="12.75">
      <c r="A491" s="5"/>
      <c r="B491" s="10"/>
      <c r="C491" s="339" t="s">
        <v>303</v>
      </c>
      <c r="D491" s="73">
        <v>165</v>
      </c>
      <c r="E491" s="73">
        <v>34</v>
      </c>
      <c r="F491" s="73">
        <v>34</v>
      </c>
      <c r="G491" s="73"/>
      <c r="H491" s="362">
        <v>1.5</v>
      </c>
    </row>
    <row r="492" spans="1:8" ht="12.75">
      <c r="A492" s="5"/>
      <c r="B492" s="10"/>
      <c r="C492" s="339" t="s">
        <v>315</v>
      </c>
      <c r="D492" s="73">
        <v>241</v>
      </c>
      <c r="E492" s="73">
        <v>46</v>
      </c>
      <c r="F492" s="73">
        <v>46</v>
      </c>
      <c r="G492" s="73"/>
      <c r="H492" s="367">
        <v>1.5</v>
      </c>
    </row>
    <row r="493" spans="1:8" ht="12.75">
      <c r="A493" s="5"/>
      <c r="B493" s="10"/>
      <c r="C493" s="339" t="s">
        <v>306</v>
      </c>
      <c r="D493" s="73">
        <v>30</v>
      </c>
      <c r="E493" s="73">
        <v>3</v>
      </c>
      <c r="F493" s="73">
        <v>3</v>
      </c>
      <c r="G493" s="73"/>
      <c r="H493" s="362">
        <v>0.4</v>
      </c>
    </row>
    <row r="494" spans="1:8" ht="12.75">
      <c r="A494" s="5"/>
      <c r="B494" s="10"/>
      <c r="C494" s="339" t="s">
        <v>288</v>
      </c>
      <c r="D494" s="73">
        <v>67</v>
      </c>
      <c r="E494" s="73">
        <v>67</v>
      </c>
      <c r="F494" s="73">
        <v>67</v>
      </c>
      <c r="G494" s="73"/>
      <c r="H494" s="367">
        <v>1.25</v>
      </c>
    </row>
    <row r="495" spans="1:8" ht="12.75">
      <c r="A495" s="5"/>
      <c r="B495" s="10"/>
      <c r="C495" s="339" t="s">
        <v>322</v>
      </c>
      <c r="D495" s="73">
        <v>283</v>
      </c>
      <c r="E495" s="73">
        <v>283</v>
      </c>
      <c r="F495" s="73">
        <v>283</v>
      </c>
      <c r="G495" s="73"/>
      <c r="H495" s="362">
        <v>1.75</v>
      </c>
    </row>
    <row r="496" spans="1:8" ht="12.75">
      <c r="A496" s="5"/>
      <c r="B496" s="10"/>
      <c r="C496" s="339" t="s">
        <v>366</v>
      </c>
      <c r="D496" s="73">
        <v>289</v>
      </c>
      <c r="E496" s="73">
        <v>289</v>
      </c>
      <c r="F496" s="73">
        <v>289</v>
      </c>
      <c r="G496" s="73"/>
      <c r="H496" s="362">
        <v>2.5</v>
      </c>
    </row>
    <row r="497" spans="1:8" ht="12.75">
      <c r="A497" s="5"/>
      <c r="B497" s="10"/>
      <c r="C497" s="339" t="s">
        <v>319</v>
      </c>
      <c r="D497" s="73">
        <v>246</v>
      </c>
      <c r="E497" s="73">
        <v>246</v>
      </c>
      <c r="F497" s="73">
        <v>246</v>
      </c>
      <c r="G497" s="73"/>
      <c r="H497" s="362">
        <v>2.75</v>
      </c>
    </row>
    <row r="498" spans="1:8" ht="12.75">
      <c r="A498" s="5"/>
      <c r="B498" s="10"/>
      <c r="C498" s="339" t="s">
        <v>692</v>
      </c>
      <c r="D498" s="73">
        <v>23</v>
      </c>
      <c r="E498" s="73">
        <v>23</v>
      </c>
      <c r="F498" s="73">
        <v>23</v>
      </c>
      <c r="G498" s="73"/>
      <c r="H498" s="362">
        <v>3.5</v>
      </c>
    </row>
    <row r="499" spans="1:8" ht="12.75">
      <c r="A499" s="5"/>
      <c r="B499" s="10" t="s">
        <v>231</v>
      </c>
      <c r="C499" s="339" t="s">
        <v>313</v>
      </c>
      <c r="D499" s="73">
        <v>97</v>
      </c>
      <c r="E499" s="73">
        <v>13</v>
      </c>
      <c r="F499" s="73">
        <v>13</v>
      </c>
      <c r="G499" s="73">
        <v>0</v>
      </c>
      <c r="H499" s="362">
        <v>0.55</v>
      </c>
    </row>
    <row r="500" spans="1:8" ht="12.75">
      <c r="A500" s="5"/>
      <c r="B500" s="10"/>
      <c r="C500" s="339" t="s">
        <v>315</v>
      </c>
      <c r="D500" s="73">
        <v>122</v>
      </c>
      <c r="E500" s="73">
        <v>50</v>
      </c>
      <c r="F500" s="73">
        <v>50</v>
      </c>
      <c r="G500" s="73">
        <v>0</v>
      </c>
      <c r="H500" s="362" t="s">
        <v>489</v>
      </c>
    </row>
    <row r="501" spans="1:8" ht="12.75">
      <c r="A501" s="5"/>
      <c r="B501" s="10"/>
      <c r="C501" s="339" t="s">
        <v>288</v>
      </c>
      <c r="D501" s="73">
        <v>182</v>
      </c>
      <c r="E501" s="73">
        <v>8</v>
      </c>
      <c r="F501" s="73">
        <v>8</v>
      </c>
      <c r="G501" s="73">
        <v>0</v>
      </c>
      <c r="H501" s="362" t="s">
        <v>365</v>
      </c>
    </row>
    <row r="502" spans="1:8" ht="12.75">
      <c r="A502" s="5"/>
      <c r="B502" s="10"/>
      <c r="C502" s="339" t="s">
        <v>301</v>
      </c>
      <c r="D502" s="73">
        <v>25</v>
      </c>
      <c r="E502" s="73">
        <v>24</v>
      </c>
      <c r="F502" s="73">
        <v>24</v>
      </c>
      <c r="G502" s="73">
        <v>0</v>
      </c>
      <c r="H502" s="362">
        <v>0.4</v>
      </c>
    </row>
    <row r="503" spans="1:8" ht="12.75">
      <c r="A503" s="5"/>
      <c r="B503" s="10"/>
      <c r="C503" s="339" t="s">
        <v>296</v>
      </c>
      <c r="D503" s="73">
        <v>15</v>
      </c>
      <c r="E503" s="73">
        <v>11</v>
      </c>
      <c r="F503" s="73">
        <v>11</v>
      </c>
      <c r="G503" s="73">
        <v>0</v>
      </c>
      <c r="H503" s="362">
        <v>1.5</v>
      </c>
    </row>
    <row r="504" spans="1:8" ht="12.75">
      <c r="A504" s="5"/>
      <c r="B504" s="10" t="s">
        <v>93</v>
      </c>
      <c r="C504" s="339" t="s">
        <v>711</v>
      </c>
      <c r="D504" s="73">
        <v>600</v>
      </c>
      <c r="E504" s="73">
        <v>600</v>
      </c>
      <c r="F504" s="73">
        <v>600</v>
      </c>
      <c r="G504" s="73"/>
      <c r="H504" s="367">
        <v>0.9</v>
      </c>
    </row>
    <row r="505" spans="1:8" ht="12.75">
      <c r="A505" s="5"/>
      <c r="B505" s="10"/>
      <c r="C505" s="339" t="s">
        <v>728</v>
      </c>
      <c r="D505" s="73">
        <v>50</v>
      </c>
      <c r="E505" s="73">
        <v>35</v>
      </c>
      <c r="F505" s="73">
        <v>35</v>
      </c>
      <c r="G505" s="73"/>
      <c r="H505" s="367">
        <v>0.8</v>
      </c>
    </row>
    <row r="506" spans="1:8" ht="12.75">
      <c r="A506" s="5"/>
      <c r="B506" s="10"/>
      <c r="C506" s="339" t="s">
        <v>721</v>
      </c>
      <c r="D506" s="73">
        <v>1230</v>
      </c>
      <c r="E506" s="73">
        <v>1015</v>
      </c>
      <c r="F506" s="73">
        <v>1015</v>
      </c>
      <c r="G506" s="73"/>
      <c r="H506" s="367">
        <v>0.5</v>
      </c>
    </row>
    <row r="507" spans="1:8" ht="12.75">
      <c r="A507" s="5"/>
      <c r="B507" s="10"/>
      <c r="C507" s="339" t="s">
        <v>741</v>
      </c>
      <c r="D507" s="73">
        <v>531</v>
      </c>
      <c r="E507" s="73">
        <v>345</v>
      </c>
      <c r="F507" s="73">
        <v>345</v>
      </c>
      <c r="G507" s="73"/>
      <c r="H507" s="367">
        <v>3.5</v>
      </c>
    </row>
    <row r="508" spans="1:8" ht="12.75">
      <c r="A508" s="5"/>
      <c r="B508" s="10"/>
      <c r="C508" s="339" t="s">
        <v>713</v>
      </c>
      <c r="D508" s="73">
        <v>145</v>
      </c>
      <c r="E508" s="73">
        <v>44</v>
      </c>
      <c r="F508" s="73">
        <v>44</v>
      </c>
      <c r="G508" s="73"/>
      <c r="H508" s="367">
        <v>1.7</v>
      </c>
    </row>
    <row r="509" spans="1:8" ht="12.75">
      <c r="A509" s="5"/>
      <c r="B509" s="10"/>
      <c r="C509" s="339" t="s">
        <v>729</v>
      </c>
      <c r="D509" s="73">
        <v>665</v>
      </c>
      <c r="E509" s="73">
        <v>380</v>
      </c>
      <c r="F509" s="73">
        <v>380</v>
      </c>
      <c r="G509" s="73"/>
      <c r="H509" s="367">
        <v>3.5</v>
      </c>
    </row>
    <row r="510" spans="1:8" ht="12.75">
      <c r="A510" s="5"/>
      <c r="B510" s="10"/>
      <c r="C510" s="339" t="s">
        <v>722</v>
      </c>
      <c r="D510" s="73">
        <v>46</v>
      </c>
      <c r="E510" s="73">
        <v>42</v>
      </c>
      <c r="F510" s="73">
        <v>42</v>
      </c>
      <c r="G510" s="73"/>
      <c r="H510" s="367">
        <v>0.25</v>
      </c>
    </row>
    <row r="511" spans="1:8" ht="12.75">
      <c r="A511" s="5"/>
      <c r="B511" s="10"/>
      <c r="C511" s="339" t="s">
        <v>715</v>
      </c>
      <c r="D511" s="73">
        <v>60</v>
      </c>
      <c r="E511" s="73">
        <v>34</v>
      </c>
      <c r="F511" s="73">
        <v>34</v>
      </c>
      <c r="G511" s="73"/>
      <c r="H511" s="367">
        <v>1.3</v>
      </c>
    </row>
    <row r="512" spans="1:8" ht="12.75">
      <c r="A512" s="5"/>
      <c r="B512" s="10"/>
      <c r="C512" s="339" t="s">
        <v>719</v>
      </c>
      <c r="D512" s="198">
        <v>700</v>
      </c>
      <c r="E512" s="198">
        <v>396</v>
      </c>
      <c r="F512" s="198">
        <v>396</v>
      </c>
      <c r="G512" s="198"/>
      <c r="H512" s="338">
        <v>1.7</v>
      </c>
    </row>
    <row r="513" spans="1:8" ht="12.75">
      <c r="A513" s="5"/>
      <c r="B513" s="10"/>
      <c r="C513" s="339" t="s">
        <v>747</v>
      </c>
      <c r="D513" s="198">
        <v>1044</v>
      </c>
      <c r="E513" s="198">
        <v>111</v>
      </c>
      <c r="F513" s="198">
        <v>111</v>
      </c>
      <c r="G513" s="198"/>
      <c r="H513" s="338">
        <v>1.3</v>
      </c>
    </row>
    <row r="514" spans="1:8" ht="12.75">
      <c r="A514" s="9"/>
      <c r="B514" s="11"/>
      <c r="C514" s="193" t="s">
        <v>748</v>
      </c>
      <c r="D514" s="365">
        <v>96</v>
      </c>
      <c r="E514" s="365">
        <v>73</v>
      </c>
      <c r="F514" s="365">
        <v>73</v>
      </c>
      <c r="G514" s="365"/>
      <c r="H514" s="358">
        <v>1.4</v>
      </c>
    </row>
    <row r="515" spans="1:8" ht="12.75">
      <c r="A515" s="7" t="s">
        <v>896</v>
      </c>
      <c r="B515" s="8" t="s">
        <v>749</v>
      </c>
      <c r="C515" s="84"/>
      <c r="D515" s="97">
        <f>SUM(D516)</f>
        <v>62</v>
      </c>
      <c r="E515" s="97">
        <f>SUM(E516)</f>
        <v>50</v>
      </c>
      <c r="F515" s="97">
        <f>SUM(F516)</f>
        <v>50</v>
      </c>
      <c r="G515" s="97">
        <f>SUM(G516)</f>
        <v>0</v>
      </c>
      <c r="H515" s="113"/>
    </row>
    <row r="516" spans="1:8" ht="12.75">
      <c r="A516" s="7"/>
      <c r="B516" s="13" t="s">
        <v>93</v>
      </c>
      <c r="C516" s="84" t="s">
        <v>750</v>
      </c>
      <c r="D516" s="85">
        <v>62</v>
      </c>
      <c r="E516" s="85">
        <v>50</v>
      </c>
      <c r="F516" s="85">
        <v>50</v>
      </c>
      <c r="G516" s="85"/>
      <c r="H516" s="113">
        <v>1</v>
      </c>
    </row>
    <row r="517" spans="1:8" ht="12.75">
      <c r="A517" s="2" t="s">
        <v>895</v>
      </c>
      <c r="B517" s="3" t="s">
        <v>201</v>
      </c>
      <c r="C517" s="60"/>
      <c r="D517" s="87">
        <f>SUM(D518)</f>
        <v>163</v>
      </c>
      <c r="E517" s="87">
        <f>SUM(E518)</f>
        <v>11</v>
      </c>
      <c r="F517" s="87">
        <f>SUM(F518)</f>
        <v>11</v>
      </c>
      <c r="G517" s="87">
        <f>SUM(G518)</f>
        <v>0</v>
      </c>
      <c r="H517" s="117"/>
    </row>
    <row r="518" spans="1:8" ht="12.75">
      <c r="A518" s="9"/>
      <c r="B518" s="11" t="s">
        <v>231</v>
      </c>
      <c r="C518" s="193" t="s">
        <v>298</v>
      </c>
      <c r="D518" s="365">
        <v>163</v>
      </c>
      <c r="E518" s="365">
        <v>11</v>
      </c>
      <c r="F518" s="365">
        <v>11</v>
      </c>
      <c r="G518" s="365">
        <v>0</v>
      </c>
      <c r="H518" s="358" t="s">
        <v>501</v>
      </c>
    </row>
    <row r="519" spans="1:8" ht="12.75">
      <c r="A519" s="2" t="s">
        <v>897</v>
      </c>
      <c r="B519" s="3" t="s">
        <v>367</v>
      </c>
      <c r="C519" s="60"/>
      <c r="D519" s="87">
        <f>SUM(D520:D521)</f>
        <v>205</v>
      </c>
      <c r="E519" s="87">
        <f>SUM(E520:E521)</f>
        <v>129</v>
      </c>
      <c r="F519" s="87">
        <f>SUM(F520:F521)</f>
        <v>129</v>
      </c>
      <c r="G519" s="87">
        <f>SUM(G520:G521)</f>
        <v>0</v>
      </c>
      <c r="H519" s="117"/>
    </row>
    <row r="520" spans="1:8" ht="12.75">
      <c r="A520" s="112"/>
      <c r="B520" s="163" t="s">
        <v>240</v>
      </c>
      <c r="C520" s="190" t="s">
        <v>328</v>
      </c>
      <c r="D520" s="370">
        <v>45</v>
      </c>
      <c r="E520" s="370">
        <v>45</v>
      </c>
      <c r="F520" s="370">
        <v>45</v>
      </c>
      <c r="G520" s="370"/>
      <c r="H520" s="115">
        <v>2.5</v>
      </c>
    </row>
    <row r="521" spans="1:8" ht="12.75">
      <c r="A521" s="9"/>
      <c r="B521" s="11" t="s">
        <v>231</v>
      </c>
      <c r="C521" s="193" t="s">
        <v>306</v>
      </c>
      <c r="D521" s="365">
        <v>160</v>
      </c>
      <c r="E521" s="365">
        <v>84</v>
      </c>
      <c r="F521" s="365">
        <v>84</v>
      </c>
      <c r="G521" s="365">
        <v>0</v>
      </c>
      <c r="H521" s="358">
        <v>0.8</v>
      </c>
    </row>
    <row r="522" spans="1:8" ht="12.75">
      <c r="A522" s="2" t="s">
        <v>898</v>
      </c>
      <c r="B522" s="3" t="s">
        <v>103</v>
      </c>
      <c r="C522" s="60"/>
      <c r="D522" s="87">
        <f>SUM(D523:D527)</f>
        <v>1702</v>
      </c>
      <c r="E522" s="87">
        <f>SUM(E523:E527)</f>
        <v>568</v>
      </c>
      <c r="F522" s="87">
        <f>SUM(F523:F527)</f>
        <v>568</v>
      </c>
      <c r="G522" s="87">
        <f>SUM(G523:G527)</f>
        <v>0</v>
      </c>
      <c r="H522" s="117"/>
    </row>
    <row r="523" spans="1:8" ht="12.75">
      <c r="A523" s="5"/>
      <c r="B523" s="10" t="s">
        <v>160</v>
      </c>
      <c r="C523" s="339" t="s">
        <v>289</v>
      </c>
      <c r="D523" s="73">
        <v>200</v>
      </c>
      <c r="E523" s="73">
        <v>65</v>
      </c>
      <c r="F523" s="73">
        <v>65</v>
      </c>
      <c r="G523" s="73"/>
      <c r="H523" s="362">
        <v>1.5</v>
      </c>
    </row>
    <row r="524" spans="1:8" ht="12.75">
      <c r="A524" s="5"/>
      <c r="B524" s="10"/>
      <c r="C524" s="339" t="s">
        <v>318</v>
      </c>
      <c r="D524" s="73">
        <v>800</v>
      </c>
      <c r="E524" s="73">
        <v>168</v>
      </c>
      <c r="F524" s="73">
        <v>168</v>
      </c>
      <c r="G524" s="73"/>
      <c r="H524" s="362">
        <v>1.5</v>
      </c>
    </row>
    <row r="525" spans="1:8" ht="12.75">
      <c r="A525" s="12"/>
      <c r="B525" s="19" t="s">
        <v>231</v>
      </c>
      <c r="C525" s="342" t="s">
        <v>295</v>
      </c>
      <c r="D525" s="363">
        <v>110</v>
      </c>
      <c r="E525" s="363">
        <v>13</v>
      </c>
      <c r="F525" s="363">
        <v>13</v>
      </c>
      <c r="G525" s="363">
        <v>0</v>
      </c>
      <c r="H525" s="364">
        <v>0.6</v>
      </c>
    </row>
    <row r="526" spans="1:8" ht="12.75">
      <c r="A526" s="12"/>
      <c r="B526" s="19" t="s">
        <v>93</v>
      </c>
      <c r="C526" s="342" t="s">
        <v>711</v>
      </c>
      <c r="D526" s="363">
        <v>175</v>
      </c>
      <c r="E526" s="363">
        <v>173</v>
      </c>
      <c r="F526" s="363">
        <v>173</v>
      </c>
      <c r="G526" s="363"/>
      <c r="H526" s="364">
        <v>0.7</v>
      </c>
    </row>
    <row r="527" spans="1:8" ht="12.75">
      <c r="A527" s="9"/>
      <c r="B527" s="10"/>
      <c r="C527" s="193" t="s">
        <v>727</v>
      </c>
      <c r="D527" s="365">
        <v>417</v>
      </c>
      <c r="E527" s="365">
        <v>149</v>
      </c>
      <c r="F527" s="365">
        <v>149</v>
      </c>
      <c r="G527" s="365"/>
      <c r="H527" s="366">
        <v>1.5</v>
      </c>
    </row>
    <row r="528" spans="1:8" ht="12.75">
      <c r="A528" s="2" t="s">
        <v>899</v>
      </c>
      <c r="B528" s="3" t="s">
        <v>614</v>
      </c>
      <c r="C528" s="60"/>
      <c r="D528" s="87">
        <f>SUM(D529)</f>
        <v>110</v>
      </c>
      <c r="E528" s="87">
        <f>SUM(E529)</f>
        <v>96</v>
      </c>
      <c r="F528" s="87">
        <f>SUM(F529)</f>
        <v>96</v>
      </c>
      <c r="G528" s="87">
        <f>SUM(G529)</f>
        <v>0</v>
      </c>
      <c r="H528" s="117"/>
    </row>
    <row r="529" spans="1:8" ht="12.75">
      <c r="A529" s="9"/>
      <c r="B529" s="11" t="s">
        <v>160</v>
      </c>
      <c r="C529" s="193" t="s">
        <v>301</v>
      </c>
      <c r="D529" s="365">
        <v>110</v>
      </c>
      <c r="E529" s="365">
        <v>96</v>
      </c>
      <c r="F529" s="365">
        <v>96</v>
      </c>
      <c r="G529" s="365"/>
      <c r="H529" s="358">
        <v>0.3</v>
      </c>
    </row>
    <row r="530" spans="1:8" ht="12.75">
      <c r="A530" s="64">
        <v>30</v>
      </c>
      <c r="B530" s="3" t="s">
        <v>101</v>
      </c>
      <c r="C530" s="60"/>
      <c r="D530" s="87">
        <f>SUM(D531:D563)</f>
        <v>8991</v>
      </c>
      <c r="E530" s="87">
        <f>SUM(E531:E563)</f>
        <v>4926</v>
      </c>
      <c r="F530" s="87">
        <f>SUM(F531:F563)</f>
        <v>4756</v>
      </c>
      <c r="G530" s="87">
        <f>SUM(G531:G563)</f>
        <v>170</v>
      </c>
      <c r="H530" s="88"/>
    </row>
    <row r="531" spans="1:8" ht="12.75">
      <c r="A531" s="67"/>
      <c r="B531" s="10" t="s">
        <v>160</v>
      </c>
      <c r="C531" s="339" t="s">
        <v>309</v>
      </c>
      <c r="D531" s="73">
        <v>320</v>
      </c>
      <c r="E531" s="73">
        <v>319</v>
      </c>
      <c r="F531" s="73">
        <v>319</v>
      </c>
      <c r="G531" s="371"/>
      <c r="H531" s="362">
        <v>0.6</v>
      </c>
    </row>
    <row r="532" spans="1:8" ht="12.75">
      <c r="A532" s="67"/>
      <c r="B532" s="10"/>
      <c r="C532" s="339" t="s">
        <v>306</v>
      </c>
      <c r="D532" s="73">
        <v>500</v>
      </c>
      <c r="E532" s="73">
        <v>473</v>
      </c>
      <c r="F532" s="73">
        <v>473</v>
      </c>
      <c r="G532" s="371"/>
      <c r="H532" s="362">
        <v>0.8</v>
      </c>
    </row>
    <row r="533" spans="1:8" ht="12.75">
      <c r="A533" s="67"/>
      <c r="B533" s="10"/>
      <c r="C533" s="339" t="s">
        <v>317</v>
      </c>
      <c r="D533" s="73">
        <v>150</v>
      </c>
      <c r="E533" s="73">
        <v>150</v>
      </c>
      <c r="F533" s="73">
        <v>150</v>
      </c>
      <c r="G533" s="371"/>
      <c r="H533" s="362">
        <v>0.35</v>
      </c>
    </row>
    <row r="534" spans="1:8" ht="12.75">
      <c r="A534" s="67"/>
      <c r="B534" s="73"/>
      <c r="C534" s="339" t="s">
        <v>615</v>
      </c>
      <c r="D534" s="73">
        <v>40</v>
      </c>
      <c r="E534" s="73">
        <v>20</v>
      </c>
      <c r="F534" s="73">
        <v>20</v>
      </c>
      <c r="G534" s="371"/>
      <c r="H534" s="362">
        <v>0.8</v>
      </c>
    </row>
    <row r="535" spans="1:8" ht="12.75">
      <c r="A535" s="67"/>
      <c r="B535" s="73"/>
      <c r="C535" s="339" t="s">
        <v>312</v>
      </c>
      <c r="D535" s="73">
        <v>30</v>
      </c>
      <c r="E535" s="73">
        <v>20</v>
      </c>
      <c r="F535" s="73">
        <v>20</v>
      </c>
      <c r="G535" s="371"/>
      <c r="H535" s="362">
        <v>0.5</v>
      </c>
    </row>
    <row r="536" spans="1:8" ht="12.75">
      <c r="A536" s="67"/>
      <c r="B536" s="73"/>
      <c r="C536" s="339" t="s">
        <v>616</v>
      </c>
      <c r="D536" s="73">
        <v>86</v>
      </c>
      <c r="E536" s="73">
        <v>55</v>
      </c>
      <c r="F536" s="73">
        <v>55</v>
      </c>
      <c r="G536" s="371"/>
      <c r="H536" s="362">
        <v>0.5</v>
      </c>
    </row>
    <row r="537" spans="1:8" ht="12.75">
      <c r="A537" s="12"/>
      <c r="B537" s="19" t="s">
        <v>184</v>
      </c>
      <c r="C537" s="342" t="s">
        <v>291</v>
      </c>
      <c r="D537" s="363">
        <v>1353</v>
      </c>
      <c r="E537" s="363">
        <v>1353</v>
      </c>
      <c r="F537" s="363">
        <v>1353</v>
      </c>
      <c r="G537" s="372">
        <v>0</v>
      </c>
      <c r="H537" s="364">
        <v>1</v>
      </c>
    </row>
    <row r="538" spans="1:8" ht="12.75">
      <c r="A538" s="12"/>
      <c r="B538" s="19" t="s">
        <v>240</v>
      </c>
      <c r="C538" s="342" t="s">
        <v>321</v>
      </c>
      <c r="D538" s="363">
        <v>85</v>
      </c>
      <c r="E538" s="363">
        <v>82</v>
      </c>
      <c r="F538" s="363">
        <v>82</v>
      </c>
      <c r="G538" s="372"/>
      <c r="H538" s="43">
        <v>0.3</v>
      </c>
    </row>
    <row r="539" spans="1:8" ht="12.75">
      <c r="A539" s="12"/>
      <c r="B539" s="19"/>
      <c r="C539" s="342" t="s">
        <v>313</v>
      </c>
      <c r="D539" s="363">
        <v>45</v>
      </c>
      <c r="E539" s="363">
        <v>45</v>
      </c>
      <c r="F539" s="363">
        <v>45</v>
      </c>
      <c r="G539" s="372"/>
      <c r="H539" s="43">
        <v>0.4</v>
      </c>
    </row>
    <row r="540" spans="1:8" ht="12.75">
      <c r="A540" s="12"/>
      <c r="B540" s="19"/>
      <c r="C540" s="342" t="s">
        <v>314</v>
      </c>
      <c r="D540" s="363">
        <v>732</v>
      </c>
      <c r="E540" s="363">
        <v>61</v>
      </c>
      <c r="F540" s="363">
        <v>61</v>
      </c>
      <c r="G540" s="372"/>
      <c r="H540" s="43">
        <v>0.8</v>
      </c>
    </row>
    <row r="541" spans="1:8" ht="12.75">
      <c r="A541" s="12"/>
      <c r="B541" s="19"/>
      <c r="C541" s="342" t="s">
        <v>315</v>
      </c>
      <c r="D541" s="363">
        <v>1174</v>
      </c>
      <c r="E541" s="363">
        <v>485</v>
      </c>
      <c r="F541" s="363">
        <v>485</v>
      </c>
      <c r="G541" s="372"/>
      <c r="H541" s="43">
        <v>2</v>
      </c>
    </row>
    <row r="542" spans="1:8" ht="12.75">
      <c r="A542" s="12"/>
      <c r="B542" s="19"/>
      <c r="C542" s="342" t="s">
        <v>609</v>
      </c>
      <c r="D542" s="363">
        <v>600</v>
      </c>
      <c r="E542" s="363">
        <v>170</v>
      </c>
      <c r="F542" s="363">
        <v>0</v>
      </c>
      <c r="G542" s="372">
        <v>170</v>
      </c>
      <c r="H542" s="43">
        <v>3.5</v>
      </c>
    </row>
    <row r="543" spans="1:8" ht="12.75">
      <c r="A543" s="12"/>
      <c r="B543" s="19"/>
      <c r="C543" s="342" t="s">
        <v>306</v>
      </c>
      <c r="D543" s="363">
        <v>197</v>
      </c>
      <c r="E543" s="363">
        <v>21</v>
      </c>
      <c r="F543" s="363">
        <v>21</v>
      </c>
      <c r="G543" s="372"/>
      <c r="H543" s="43">
        <v>0.8</v>
      </c>
    </row>
    <row r="544" spans="1:8" ht="12.75">
      <c r="A544" s="12"/>
      <c r="B544" s="19"/>
      <c r="C544" s="342" t="s">
        <v>291</v>
      </c>
      <c r="D544" s="363">
        <v>800</v>
      </c>
      <c r="E544" s="363">
        <v>92</v>
      </c>
      <c r="F544" s="363">
        <v>92</v>
      </c>
      <c r="G544" s="372"/>
      <c r="H544" s="43">
        <v>1.25</v>
      </c>
    </row>
    <row r="545" spans="1:8" ht="12.75">
      <c r="A545" s="12"/>
      <c r="B545" s="19"/>
      <c r="C545" s="342" t="s">
        <v>288</v>
      </c>
      <c r="D545" s="363">
        <v>555</v>
      </c>
      <c r="E545" s="363">
        <v>90</v>
      </c>
      <c r="F545" s="363">
        <v>90</v>
      </c>
      <c r="G545" s="372"/>
      <c r="H545" s="43">
        <v>1.25</v>
      </c>
    </row>
    <row r="546" spans="1:8" ht="12.75">
      <c r="A546" s="12"/>
      <c r="B546" s="19"/>
      <c r="C546" s="342" t="s">
        <v>787</v>
      </c>
      <c r="D546" s="363">
        <v>34</v>
      </c>
      <c r="E546" s="363">
        <v>26</v>
      </c>
      <c r="F546" s="363">
        <v>26</v>
      </c>
      <c r="G546" s="372"/>
      <c r="H546" s="43">
        <v>0.7</v>
      </c>
    </row>
    <row r="547" spans="1:8" ht="12.75">
      <c r="A547" s="12"/>
      <c r="B547" s="19"/>
      <c r="C547" s="342" t="s">
        <v>788</v>
      </c>
      <c r="D547" s="363">
        <v>14</v>
      </c>
      <c r="E547" s="363">
        <v>14</v>
      </c>
      <c r="F547" s="363">
        <v>14</v>
      </c>
      <c r="G547" s="372"/>
      <c r="H547" s="43">
        <v>0.8</v>
      </c>
    </row>
    <row r="548" spans="1:8" ht="12.75">
      <c r="A548" s="12"/>
      <c r="B548" s="19"/>
      <c r="C548" s="342" t="s">
        <v>789</v>
      </c>
      <c r="D548" s="363">
        <v>50</v>
      </c>
      <c r="E548" s="363">
        <v>30</v>
      </c>
      <c r="F548" s="363">
        <v>30</v>
      </c>
      <c r="G548" s="372"/>
      <c r="H548" s="43">
        <v>1.25</v>
      </c>
    </row>
    <row r="549" spans="1:8" ht="12.75">
      <c r="A549" s="12"/>
      <c r="B549" s="19"/>
      <c r="C549" s="342" t="s">
        <v>790</v>
      </c>
      <c r="D549" s="363">
        <v>150</v>
      </c>
      <c r="E549" s="363">
        <v>150</v>
      </c>
      <c r="F549" s="363">
        <v>150</v>
      </c>
      <c r="G549" s="372"/>
      <c r="H549" s="43">
        <v>0.4</v>
      </c>
    </row>
    <row r="550" spans="1:8" ht="12.75">
      <c r="A550" s="12"/>
      <c r="B550" s="19"/>
      <c r="C550" s="342" t="s">
        <v>296</v>
      </c>
      <c r="D550" s="363">
        <v>140</v>
      </c>
      <c r="E550" s="363">
        <v>131</v>
      </c>
      <c r="F550" s="363">
        <v>131</v>
      </c>
      <c r="G550" s="372"/>
      <c r="H550" s="43">
        <v>0.4</v>
      </c>
    </row>
    <row r="551" spans="1:8" ht="12.75">
      <c r="A551" s="12"/>
      <c r="B551" s="19"/>
      <c r="C551" s="342" t="s">
        <v>791</v>
      </c>
      <c r="D551" s="363">
        <v>200</v>
      </c>
      <c r="E551" s="363">
        <v>45</v>
      </c>
      <c r="F551" s="363">
        <v>45</v>
      </c>
      <c r="G551" s="372"/>
      <c r="H551" s="43">
        <v>0.7</v>
      </c>
    </row>
    <row r="552" spans="1:8" ht="12.75">
      <c r="A552" s="12"/>
      <c r="B552" s="19"/>
      <c r="C552" s="342" t="s">
        <v>327</v>
      </c>
      <c r="D552" s="363">
        <v>50</v>
      </c>
      <c r="E552" s="363">
        <v>25</v>
      </c>
      <c r="F552" s="363">
        <v>25</v>
      </c>
      <c r="G552" s="372"/>
      <c r="H552" s="43">
        <v>2.25</v>
      </c>
    </row>
    <row r="553" spans="1:8" ht="12.75">
      <c r="A553" s="12"/>
      <c r="B553" s="19"/>
      <c r="C553" s="342" t="s">
        <v>307</v>
      </c>
      <c r="D553" s="363">
        <v>400</v>
      </c>
      <c r="E553" s="363">
        <v>36</v>
      </c>
      <c r="F553" s="363">
        <v>36</v>
      </c>
      <c r="G553" s="372"/>
      <c r="H553" s="43">
        <v>0.7</v>
      </c>
    </row>
    <row r="554" spans="1:8" ht="12.75">
      <c r="A554" s="12"/>
      <c r="B554" s="19" t="s">
        <v>231</v>
      </c>
      <c r="C554" s="342" t="s">
        <v>304</v>
      </c>
      <c r="D554" s="363">
        <v>43</v>
      </c>
      <c r="E554" s="363">
        <v>43</v>
      </c>
      <c r="F554" s="363">
        <v>43</v>
      </c>
      <c r="G554" s="372">
        <v>0</v>
      </c>
      <c r="H554" s="364">
        <v>0.5</v>
      </c>
    </row>
    <row r="555" spans="1:8" ht="12.75">
      <c r="A555" s="12"/>
      <c r="B555" s="19"/>
      <c r="C555" s="342" t="s">
        <v>306</v>
      </c>
      <c r="D555" s="363">
        <v>500</v>
      </c>
      <c r="E555" s="363">
        <v>456</v>
      </c>
      <c r="F555" s="363">
        <v>456</v>
      </c>
      <c r="G555" s="372">
        <v>0</v>
      </c>
      <c r="H555" s="364">
        <v>0.7</v>
      </c>
    </row>
    <row r="556" spans="1:8" ht="12.75">
      <c r="A556" s="12"/>
      <c r="B556" s="19"/>
      <c r="C556" s="342" t="s">
        <v>298</v>
      </c>
      <c r="D556" s="363">
        <v>180</v>
      </c>
      <c r="E556" s="363">
        <v>39</v>
      </c>
      <c r="F556" s="363">
        <v>39</v>
      </c>
      <c r="G556" s="372">
        <v>0</v>
      </c>
      <c r="H556" s="364">
        <v>1</v>
      </c>
    </row>
    <row r="557" spans="1:8" ht="12.75">
      <c r="A557" s="12"/>
      <c r="B557" s="19"/>
      <c r="C557" s="342" t="s">
        <v>309</v>
      </c>
      <c r="D557" s="363">
        <v>30</v>
      </c>
      <c r="E557" s="363">
        <v>9</v>
      </c>
      <c r="F557" s="363">
        <v>9</v>
      </c>
      <c r="G557" s="372">
        <v>0</v>
      </c>
      <c r="H557" s="364" t="s">
        <v>371</v>
      </c>
    </row>
    <row r="558" spans="1:8" ht="12.75">
      <c r="A558" s="12"/>
      <c r="B558" s="19" t="s">
        <v>93</v>
      </c>
      <c r="C558" s="342" t="s">
        <v>715</v>
      </c>
      <c r="D558" s="363">
        <v>52</v>
      </c>
      <c r="E558" s="363">
        <v>40</v>
      </c>
      <c r="F558" s="363">
        <v>40</v>
      </c>
      <c r="G558" s="372"/>
      <c r="H558" s="364">
        <v>0.55</v>
      </c>
    </row>
    <row r="559" spans="1:8" ht="12.75">
      <c r="A559" s="12"/>
      <c r="B559" s="19"/>
      <c r="C559" s="342" t="s">
        <v>715</v>
      </c>
      <c r="D559" s="363">
        <v>42</v>
      </c>
      <c r="E559" s="363">
        <v>38</v>
      </c>
      <c r="F559" s="363">
        <v>38</v>
      </c>
      <c r="G559" s="372"/>
      <c r="H559" s="364">
        <v>0.5</v>
      </c>
    </row>
    <row r="560" spans="1:8" ht="12.75">
      <c r="A560" s="12"/>
      <c r="B560" s="19"/>
      <c r="C560" s="342" t="s">
        <v>728</v>
      </c>
      <c r="D560" s="363">
        <v>30</v>
      </c>
      <c r="E560" s="363">
        <v>25</v>
      </c>
      <c r="F560" s="363">
        <v>25</v>
      </c>
      <c r="G560" s="372"/>
      <c r="H560" s="364">
        <v>0.25</v>
      </c>
    </row>
    <row r="561" spans="1:8" ht="12.75">
      <c r="A561" s="12"/>
      <c r="B561" s="10"/>
      <c r="C561" s="342" t="s">
        <v>717</v>
      </c>
      <c r="D561" s="363">
        <v>30</v>
      </c>
      <c r="E561" s="363">
        <v>23</v>
      </c>
      <c r="F561" s="363">
        <v>23</v>
      </c>
      <c r="G561" s="372"/>
      <c r="H561" s="364">
        <v>0.3</v>
      </c>
    </row>
    <row r="562" spans="1:8" ht="12.75">
      <c r="A562" s="12"/>
      <c r="B562" s="76"/>
      <c r="C562" s="342" t="s">
        <v>711</v>
      </c>
      <c r="D562" s="363">
        <v>304</v>
      </c>
      <c r="E562" s="363">
        <v>298</v>
      </c>
      <c r="F562" s="363">
        <v>298</v>
      </c>
      <c r="G562" s="372"/>
      <c r="H562" s="364">
        <v>0.35</v>
      </c>
    </row>
    <row r="563" spans="1:8" ht="12.75">
      <c r="A563" s="9"/>
      <c r="B563" s="1"/>
      <c r="C563" s="193" t="s">
        <v>712</v>
      </c>
      <c r="D563" s="365">
        <v>75</v>
      </c>
      <c r="E563" s="365">
        <v>62</v>
      </c>
      <c r="F563" s="365">
        <v>62</v>
      </c>
      <c r="G563" s="373"/>
      <c r="H563" s="366">
        <v>0.6</v>
      </c>
    </row>
    <row r="564" spans="1:249" s="58" customFormat="1" ht="25.5">
      <c r="A564" s="2" t="s">
        <v>900</v>
      </c>
      <c r="B564" s="3" t="s">
        <v>410</v>
      </c>
      <c r="C564" s="60"/>
      <c r="D564" s="87">
        <f>SUM(D565)</f>
        <v>3</v>
      </c>
      <c r="E564" s="87">
        <f>SUM(E565)</f>
        <v>3</v>
      </c>
      <c r="F564" s="87">
        <f>SUM(F565)</f>
        <v>3</v>
      </c>
      <c r="G564" s="87">
        <f>SUM(G565)</f>
        <v>0</v>
      </c>
      <c r="H564" s="88"/>
      <c r="I564" s="90"/>
      <c r="J564" s="173"/>
      <c r="K564" s="174"/>
      <c r="L564" s="81"/>
      <c r="M564" s="284"/>
      <c r="N564" s="284"/>
      <c r="O564" s="284"/>
      <c r="P564" s="284"/>
      <c r="Q564" s="90"/>
      <c r="R564" s="173"/>
      <c r="S564" s="174"/>
      <c r="T564" s="81"/>
      <c r="U564" s="284"/>
      <c r="V564" s="284"/>
      <c r="W564" s="284"/>
      <c r="X564" s="284"/>
      <c r="Y564" s="90"/>
      <c r="Z564" s="173"/>
      <c r="AA564" s="174"/>
      <c r="AB564" s="81"/>
      <c r="AC564" s="284"/>
      <c r="AD564" s="284"/>
      <c r="AE564" s="284"/>
      <c r="AF564" s="284"/>
      <c r="AG564" s="90"/>
      <c r="AH564" s="173"/>
      <c r="AI564" s="174"/>
      <c r="AJ564" s="81"/>
      <c r="AK564" s="284"/>
      <c r="AL564" s="284"/>
      <c r="AM564" s="284"/>
      <c r="AN564" s="284"/>
      <c r="AO564" s="90"/>
      <c r="AP564" s="173"/>
      <c r="AQ564" s="174"/>
      <c r="AR564" s="81"/>
      <c r="AS564" s="284"/>
      <c r="AT564" s="284"/>
      <c r="AU564" s="284"/>
      <c r="AV564" s="284"/>
      <c r="AW564" s="90"/>
      <c r="AX564" s="173"/>
      <c r="AY564" s="174"/>
      <c r="AZ564" s="81"/>
      <c r="BA564" s="284"/>
      <c r="BB564" s="284"/>
      <c r="BC564" s="284"/>
      <c r="BD564" s="284"/>
      <c r="BE564" s="90"/>
      <c r="BF564" s="173"/>
      <c r="BG564" s="174"/>
      <c r="BH564" s="81"/>
      <c r="BI564" s="284"/>
      <c r="BJ564" s="284"/>
      <c r="BK564" s="284"/>
      <c r="BL564" s="284"/>
      <c r="BM564" s="90"/>
      <c r="BN564" s="173"/>
      <c r="BO564" s="174"/>
      <c r="BP564" s="81"/>
      <c r="BQ564" s="284"/>
      <c r="BR564" s="284"/>
      <c r="BS564" s="284"/>
      <c r="BT564" s="284"/>
      <c r="BU564" s="90"/>
      <c r="BV564" s="173"/>
      <c r="BW564" s="174"/>
      <c r="BX564" s="81"/>
      <c r="BY564" s="284"/>
      <c r="BZ564" s="284"/>
      <c r="CA564" s="284"/>
      <c r="CB564" s="284"/>
      <c r="CC564" s="90"/>
      <c r="CD564" s="173"/>
      <c r="CE564" s="174"/>
      <c r="CF564" s="81"/>
      <c r="CG564" s="284"/>
      <c r="CH564" s="284"/>
      <c r="CI564" s="284"/>
      <c r="CJ564" s="284"/>
      <c r="CK564" s="90"/>
      <c r="CL564" s="173"/>
      <c r="CM564" s="174"/>
      <c r="CN564" s="81"/>
      <c r="CO564" s="284"/>
      <c r="CP564" s="284"/>
      <c r="CQ564" s="284"/>
      <c r="CR564" s="284"/>
      <c r="CS564" s="90"/>
      <c r="CT564" s="173"/>
      <c r="CU564" s="174"/>
      <c r="CV564" s="81"/>
      <c r="CW564" s="284"/>
      <c r="CX564" s="284"/>
      <c r="CY564" s="284"/>
      <c r="CZ564" s="284"/>
      <c r="DA564" s="90"/>
      <c r="DB564" s="173"/>
      <c r="DC564" s="174"/>
      <c r="DD564" s="81"/>
      <c r="DE564" s="284"/>
      <c r="DF564" s="284"/>
      <c r="DG564" s="284"/>
      <c r="DH564" s="284"/>
      <c r="DI564" s="90"/>
      <c r="DJ564" s="173"/>
      <c r="DK564" s="174"/>
      <c r="DL564" s="81"/>
      <c r="DM564" s="284"/>
      <c r="DN564" s="284"/>
      <c r="DO564" s="284"/>
      <c r="DP564" s="284"/>
      <c r="DQ564" s="90"/>
      <c r="DR564" s="173"/>
      <c r="DS564" s="174"/>
      <c r="DT564" s="81"/>
      <c r="DU564" s="284"/>
      <c r="DV564" s="284"/>
      <c r="DW564" s="284"/>
      <c r="DX564" s="284"/>
      <c r="DY564" s="90"/>
      <c r="DZ564" s="173"/>
      <c r="EA564" s="174"/>
      <c r="EB564" s="81"/>
      <c r="EC564" s="284"/>
      <c r="ED564" s="284"/>
      <c r="EE564" s="284"/>
      <c r="EF564" s="284"/>
      <c r="EG564" s="90"/>
      <c r="EH564" s="173"/>
      <c r="EI564" s="174"/>
      <c r="EJ564" s="81"/>
      <c r="EK564" s="284"/>
      <c r="EL564" s="284"/>
      <c r="EM564" s="284"/>
      <c r="EN564" s="284"/>
      <c r="EO564" s="90"/>
      <c r="EP564" s="173"/>
      <c r="EQ564" s="174"/>
      <c r="ER564" s="81"/>
      <c r="ES564" s="284"/>
      <c r="ET564" s="284"/>
      <c r="EU564" s="284"/>
      <c r="EV564" s="284"/>
      <c r="EW564" s="90"/>
      <c r="EX564" s="173"/>
      <c r="EY564" s="174"/>
      <c r="EZ564" s="81"/>
      <c r="FA564" s="284"/>
      <c r="FB564" s="284"/>
      <c r="FC564" s="284"/>
      <c r="FD564" s="284"/>
      <c r="FE564" s="90"/>
      <c r="FF564" s="173"/>
      <c r="FG564" s="174"/>
      <c r="FH564" s="81"/>
      <c r="FI564" s="284"/>
      <c r="FJ564" s="284"/>
      <c r="FK564" s="284"/>
      <c r="FL564" s="284"/>
      <c r="FM564" s="90"/>
      <c r="FN564" s="173"/>
      <c r="FO564" s="174"/>
      <c r="FP564" s="81"/>
      <c r="FQ564" s="284"/>
      <c r="FR564" s="284"/>
      <c r="FS564" s="284"/>
      <c r="FT564" s="284"/>
      <c r="FU564" s="90"/>
      <c r="FV564" s="173"/>
      <c r="FW564" s="174"/>
      <c r="FX564" s="81"/>
      <c r="FY564" s="284"/>
      <c r="FZ564" s="284"/>
      <c r="GA564" s="284"/>
      <c r="GB564" s="284"/>
      <c r="GC564" s="90"/>
      <c r="GD564" s="173"/>
      <c r="GE564" s="174"/>
      <c r="GF564" s="81"/>
      <c r="GG564" s="284"/>
      <c r="GH564" s="284"/>
      <c r="GI564" s="284"/>
      <c r="GJ564" s="284"/>
      <c r="GK564" s="90"/>
      <c r="GL564" s="173"/>
      <c r="GM564" s="174"/>
      <c r="GN564" s="81"/>
      <c r="GO564" s="284"/>
      <c r="GP564" s="284"/>
      <c r="GQ564" s="284"/>
      <c r="GR564" s="284"/>
      <c r="GS564" s="90"/>
      <c r="GT564" s="173"/>
      <c r="GU564" s="174"/>
      <c r="GV564" s="81"/>
      <c r="GW564" s="284"/>
      <c r="GX564" s="284"/>
      <c r="GY564" s="284"/>
      <c r="GZ564" s="284"/>
      <c r="HA564" s="90"/>
      <c r="HB564" s="173"/>
      <c r="HC564" s="174"/>
      <c r="HD564" s="81"/>
      <c r="HE564" s="284"/>
      <c r="HF564" s="284"/>
      <c r="HG564" s="284"/>
      <c r="HH564" s="284"/>
      <c r="HI564" s="90"/>
      <c r="HJ564" s="173"/>
      <c r="HK564" s="174"/>
      <c r="HL564" s="81"/>
      <c r="HM564" s="284"/>
      <c r="HN564" s="284"/>
      <c r="HO564" s="284"/>
      <c r="HP564" s="284"/>
      <c r="HQ564" s="90"/>
      <c r="HR564" s="173"/>
      <c r="HS564" s="174"/>
      <c r="HT564" s="81"/>
      <c r="HU564" s="284"/>
      <c r="HV564" s="284"/>
      <c r="HW564" s="284"/>
      <c r="HX564" s="284"/>
      <c r="HY564" s="90"/>
      <c r="HZ564" s="173"/>
      <c r="IA564" s="174"/>
      <c r="IB564" s="81"/>
      <c r="IC564" s="284"/>
      <c r="ID564" s="284"/>
      <c r="IE564" s="284"/>
      <c r="IF564" s="284"/>
      <c r="IG564" s="90"/>
      <c r="IH564" s="173"/>
      <c r="II564" s="174"/>
      <c r="IJ564" s="81"/>
      <c r="IK564" s="284"/>
      <c r="IL564" s="284"/>
      <c r="IM564" s="284"/>
      <c r="IN564" s="284"/>
      <c r="IO564" s="90"/>
    </row>
    <row r="565" spans="1:249" s="58" customFormat="1" ht="12.75">
      <c r="A565" s="9"/>
      <c r="B565" s="70" t="s">
        <v>240</v>
      </c>
      <c r="C565" s="193" t="s">
        <v>303</v>
      </c>
      <c r="D565" s="365">
        <v>3</v>
      </c>
      <c r="E565" s="365">
        <v>3</v>
      </c>
      <c r="F565" s="365">
        <v>3</v>
      </c>
      <c r="G565" s="365"/>
      <c r="H565" s="366">
        <v>0.6</v>
      </c>
      <c r="I565" s="90"/>
      <c r="J565" s="173"/>
      <c r="L565" s="81"/>
      <c r="M565" s="90"/>
      <c r="N565" s="90"/>
      <c r="O565" s="90"/>
      <c r="P565" s="90"/>
      <c r="Q565" s="90"/>
      <c r="R565" s="173"/>
      <c r="T565" s="81"/>
      <c r="U565" s="90"/>
      <c r="V565" s="90"/>
      <c r="W565" s="90"/>
      <c r="X565" s="90"/>
      <c r="Y565" s="90"/>
      <c r="Z565" s="173"/>
      <c r="AB565" s="81"/>
      <c r="AC565" s="90"/>
      <c r="AD565" s="90"/>
      <c r="AE565" s="90"/>
      <c r="AF565" s="90"/>
      <c r="AG565" s="90"/>
      <c r="AH565" s="173"/>
      <c r="AJ565" s="81"/>
      <c r="AK565" s="90"/>
      <c r="AL565" s="90"/>
      <c r="AM565" s="90"/>
      <c r="AN565" s="90"/>
      <c r="AO565" s="90"/>
      <c r="AP565" s="173"/>
      <c r="AR565" s="81"/>
      <c r="AS565" s="90"/>
      <c r="AT565" s="90"/>
      <c r="AU565" s="90"/>
      <c r="AV565" s="90"/>
      <c r="AW565" s="90"/>
      <c r="AX565" s="173"/>
      <c r="AZ565" s="81"/>
      <c r="BA565" s="90"/>
      <c r="BB565" s="90"/>
      <c r="BC565" s="90"/>
      <c r="BD565" s="90"/>
      <c r="BE565" s="90"/>
      <c r="BF565" s="173"/>
      <c r="BH565" s="81"/>
      <c r="BI565" s="90"/>
      <c r="BJ565" s="90"/>
      <c r="BK565" s="90"/>
      <c r="BL565" s="90"/>
      <c r="BM565" s="90"/>
      <c r="BN565" s="173"/>
      <c r="BP565" s="81"/>
      <c r="BQ565" s="90"/>
      <c r="BR565" s="90"/>
      <c r="BS565" s="90"/>
      <c r="BT565" s="90"/>
      <c r="BU565" s="90"/>
      <c r="BV565" s="173"/>
      <c r="BX565" s="81"/>
      <c r="BY565" s="90"/>
      <c r="BZ565" s="90"/>
      <c r="CA565" s="90"/>
      <c r="CB565" s="90"/>
      <c r="CC565" s="90"/>
      <c r="CD565" s="173"/>
      <c r="CF565" s="81"/>
      <c r="CG565" s="90"/>
      <c r="CH565" s="90"/>
      <c r="CI565" s="90"/>
      <c r="CJ565" s="90"/>
      <c r="CK565" s="90"/>
      <c r="CL565" s="173"/>
      <c r="CN565" s="81"/>
      <c r="CO565" s="90"/>
      <c r="CP565" s="90"/>
      <c r="CQ565" s="90"/>
      <c r="CR565" s="90"/>
      <c r="CS565" s="90"/>
      <c r="CT565" s="173"/>
      <c r="CV565" s="81"/>
      <c r="CW565" s="90"/>
      <c r="CX565" s="90"/>
      <c r="CY565" s="90"/>
      <c r="CZ565" s="90"/>
      <c r="DA565" s="90"/>
      <c r="DB565" s="173"/>
      <c r="DD565" s="81"/>
      <c r="DE565" s="90"/>
      <c r="DF565" s="90"/>
      <c r="DG565" s="90"/>
      <c r="DH565" s="90"/>
      <c r="DI565" s="90"/>
      <c r="DJ565" s="173"/>
      <c r="DL565" s="81"/>
      <c r="DM565" s="90"/>
      <c r="DN565" s="90"/>
      <c r="DO565" s="90"/>
      <c r="DP565" s="90"/>
      <c r="DQ565" s="90"/>
      <c r="DR565" s="173"/>
      <c r="DT565" s="81"/>
      <c r="DU565" s="90"/>
      <c r="DV565" s="90"/>
      <c r="DW565" s="90"/>
      <c r="DX565" s="90"/>
      <c r="DY565" s="90"/>
      <c r="DZ565" s="173"/>
      <c r="EB565" s="81"/>
      <c r="EC565" s="90"/>
      <c r="ED565" s="90"/>
      <c r="EE565" s="90"/>
      <c r="EF565" s="90"/>
      <c r="EG565" s="90"/>
      <c r="EH565" s="173"/>
      <c r="EJ565" s="81"/>
      <c r="EK565" s="90"/>
      <c r="EL565" s="90"/>
      <c r="EM565" s="90"/>
      <c r="EN565" s="90"/>
      <c r="EO565" s="90"/>
      <c r="EP565" s="173"/>
      <c r="ER565" s="81"/>
      <c r="ES565" s="90"/>
      <c r="ET565" s="90"/>
      <c r="EU565" s="90"/>
      <c r="EV565" s="90"/>
      <c r="EW565" s="90"/>
      <c r="EX565" s="173"/>
      <c r="EZ565" s="81"/>
      <c r="FA565" s="90"/>
      <c r="FB565" s="90"/>
      <c r="FC565" s="90"/>
      <c r="FD565" s="90"/>
      <c r="FE565" s="90"/>
      <c r="FF565" s="173"/>
      <c r="FH565" s="81"/>
      <c r="FI565" s="90"/>
      <c r="FJ565" s="90"/>
      <c r="FK565" s="90"/>
      <c r="FL565" s="90"/>
      <c r="FM565" s="90"/>
      <c r="FN565" s="173"/>
      <c r="FP565" s="81"/>
      <c r="FQ565" s="90"/>
      <c r="FR565" s="90"/>
      <c r="FS565" s="90"/>
      <c r="FT565" s="90"/>
      <c r="FU565" s="90"/>
      <c r="FV565" s="173"/>
      <c r="FX565" s="81"/>
      <c r="FY565" s="90"/>
      <c r="FZ565" s="90"/>
      <c r="GA565" s="90"/>
      <c r="GB565" s="90"/>
      <c r="GC565" s="90"/>
      <c r="GD565" s="173"/>
      <c r="GF565" s="81"/>
      <c r="GG565" s="90"/>
      <c r="GH565" s="90"/>
      <c r="GI565" s="90"/>
      <c r="GJ565" s="90"/>
      <c r="GK565" s="90"/>
      <c r="GL565" s="173"/>
      <c r="GN565" s="81"/>
      <c r="GO565" s="90"/>
      <c r="GP565" s="90"/>
      <c r="GQ565" s="90"/>
      <c r="GR565" s="90"/>
      <c r="GS565" s="90"/>
      <c r="GT565" s="173"/>
      <c r="GV565" s="81"/>
      <c r="GW565" s="90"/>
      <c r="GX565" s="90"/>
      <c r="GY565" s="90"/>
      <c r="GZ565" s="90"/>
      <c r="HA565" s="90"/>
      <c r="HB565" s="173"/>
      <c r="HD565" s="81"/>
      <c r="HE565" s="90"/>
      <c r="HF565" s="90"/>
      <c r="HG565" s="90"/>
      <c r="HH565" s="90"/>
      <c r="HI565" s="90"/>
      <c r="HJ565" s="173"/>
      <c r="HL565" s="81"/>
      <c r="HM565" s="90"/>
      <c r="HN565" s="90"/>
      <c r="HO565" s="90"/>
      <c r="HP565" s="90"/>
      <c r="HQ565" s="90"/>
      <c r="HR565" s="173"/>
      <c r="HT565" s="81"/>
      <c r="HU565" s="90"/>
      <c r="HV565" s="90"/>
      <c r="HW565" s="90"/>
      <c r="HX565" s="90"/>
      <c r="HY565" s="90"/>
      <c r="HZ565" s="173"/>
      <c r="IB565" s="81"/>
      <c r="IC565" s="90"/>
      <c r="ID565" s="90"/>
      <c r="IE565" s="90"/>
      <c r="IF565" s="90"/>
      <c r="IG565" s="90"/>
      <c r="IH565" s="173"/>
      <c r="IJ565" s="81"/>
      <c r="IK565" s="90"/>
      <c r="IL565" s="90"/>
      <c r="IM565" s="90"/>
      <c r="IN565" s="90"/>
      <c r="IO565" s="90"/>
    </row>
    <row r="566" spans="1:8" ht="12.75">
      <c r="A566" s="91">
        <v>32</v>
      </c>
      <c r="B566" s="8" t="s">
        <v>202</v>
      </c>
      <c r="C566" s="84"/>
      <c r="D566" s="97">
        <f>SUM(D567:D572)</f>
        <v>1038</v>
      </c>
      <c r="E566" s="97">
        <f>SUM(E567:E572)</f>
        <v>657</v>
      </c>
      <c r="F566" s="97">
        <f>SUM(F567:F572)</f>
        <v>657</v>
      </c>
      <c r="G566" s="97">
        <f>SUM(G567:G572)</f>
        <v>0</v>
      </c>
      <c r="H566" s="86"/>
    </row>
    <row r="567" spans="1:8" ht="12.75">
      <c r="A567" s="92"/>
      <c r="B567" s="163" t="s">
        <v>160</v>
      </c>
      <c r="C567" s="190" t="s">
        <v>321</v>
      </c>
      <c r="D567" s="370">
        <v>90</v>
      </c>
      <c r="E567" s="370">
        <v>27</v>
      </c>
      <c r="F567" s="370">
        <v>27</v>
      </c>
      <c r="G567" s="374"/>
      <c r="H567" s="239">
        <v>0.5</v>
      </c>
    </row>
    <row r="568" spans="1:8" ht="12.75">
      <c r="A568" s="68"/>
      <c r="B568" s="19" t="s">
        <v>231</v>
      </c>
      <c r="C568" s="342" t="s">
        <v>304</v>
      </c>
      <c r="D568" s="363">
        <v>320</v>
      </c>
      <c r="E568" s="363">
        <v>294</v>
      </c>
      <c r="F568" s="363">
        <v>294</v>
      </c>
      <c r="G568" s="372">
        <v>0</v>
      </c>
      <c r="H568" s="364">
        <v>1.2</v>
      </c>
    </row>
    <row r="569" spans="1:8" ht="12.75">
      <c r="A569" s="68"/>
      <c r="B569" s="19"/>
      <c r="C569" s="342" t="s">
        <v>320</v>
      </c>
      <c r="D569" s="363">
        <v>500</v>
      </c>
      <c r="E569" s="363">
        <v>250</v>
      </c>
      <c r="F569" s="363">
        <v>250</v>
      </c>
      <c r="G569" s="372">
        <v>0</v>
      </c>
      <c r="H569" s="364" t="s">
        <v>542</v>
      </c>
    </row>
    <row r="570" spans="1:8" ht="12.75">
      <c r="A570" s="68"/>
      <c r="B570" s="19"/>
      <c r="C570" s="342" t="s">
        <v>309</v>
      </c>
      <c r="D570" s="363">
        <v>20</v>
      </c>
      <c r="E570" s="363">
        <v>14</v>
      </c>
      <c r="F570" s="363">
        <v>14</v>
      </c>
      <c r="G570" s="372">
        <v>0</v>
      </c>
      <c r="H570" s="364" t="s">
        <v>554</v>
      </c>
    </row>
    <row r="571" spans="1:8" ht="12.75">
      <c r="A571" s="67"/>
      <c r="B571" s="10" t="s">
        <v>93</v>
      </c>
      <c r="C571" s="339" t="s">
        <v>712</v>
      </c>
      <c r="D571" s="73">
        <v>15</v>
      </c>
      <c r="E571" s="73">
        <v>6</v>
      </c>
      <c r="F571" s="73">
        <v>6</v>
      </c>
      <c r="G571" s="73"/>
      <c r="H571" s="362">
        <v>0.85</v>
      </c>
    </row>
    <row r="572" spans="1:8" ht="12.75">
      <c r="A572" s="69"/>
      <c r="B572" s="70"/>
      <c r="C572" s="193" t="s">
        <v>717</v>
      </c>
      <c r="D572" s="365">
        <v>93</v>
      </c>
      <c r="E572" s="365">
        <v>66</v>
      </c>
      <c r="F572" s="365">
        <v>66</v>
      </c>
      <c r="G572" s="365"/>
      <c r="H572" s="366">
        <v>0.7</v>
      </c>
    </row>
    <row r="573" spans="1:8" ht="25.5">
      <c r="A573" s="7" t="s">
        <v>901</v>
      </c>
      <c r="B573" s="8" t="s">
        <v>404</v>
      </c>
      <c r="C573" s="46"/>
      <c r="D573" s="71">
        <f>SUM(D574:D577)</f>
        <v>638</v>
      </c>
      <c r="E573" s="71">
        <f>SUM(E574:E577)</f>
        <v>459</v>
      </c>
      <c r="F573" s="71">
        <f>SUM(F574:F577)</f>
        <v>459</v>
      </c>
      <c r="G573" s="71">
        <f>SUM(G574:G577)</f>
        <v>0</v>
      </c>
      <c r="H573" s="72"/>
    </row>
    <row r="574" spans="1:8" ht="12.75">
      <c r="A574" s="5"/>
      <c r="B574" s="10" t="s">
        <v>93</v>
      </c>
      <c r="C574" s="339" t="s">
        <v>741</v>
      </c>
      <c r="D574" s="73">
        <v>128</v>
      </c>
      <c r="E574" s="73">
        <v>25</v>
      </c>
      <c r="F574" s="73">
        <v>25</v>
      </c>
      <c r="G574" s="73"/>
      <c r="H574" s="367">
        <v>0.9</v>
      </c>
    </row>
    <row r="575" spans="1:8" ht="12.75">
      <c r="A575" s="12"/>
      <c r="B575" s="19"/>
      <c r="C575" s="342" t="s">
        <v>727</v>
      </c>
      <c r="D575" s="343">
        <v>400</v>
      </c>
      <c r="E575" s="343">
        <v>350</v>
      </c>
      <c r="F575" s="343">
        <v>350</v>
      </c>
      <c r="G575" s="343"/>
      <c r="H575" s="344">
        <v>0.9</v>
      </c>
    </row>
    <row r="576" spans="1:8" ht="12.75">
      <c r="A576" s="12"/>
      <c r="B576" s="19"/>
      <c r="C576" s="342" t="s">
        <v>713</v>
      </c>
      <c r="D576" s="343">
        <v>30</v>
      </c>
      <c r="E576" s="343">
        <v>6</v>
      </c>
      <c r="F576" s="343">
        <v>6</v>
      </c>
      <c r="G576" s="343"/>
      <c r="H576" s="344">
        <v>1.6</v>
      </c>
    </row>
    <row r="577" spans="1:8" ht="12.75">
      <c r="A577" s="5"/>
      <c r="B577" s="10" t="s">
        <v>240</v>
      </c>
      <c r="C577" s="339" t="s">
        <v>291</v>
      </c>
      <c r="D577" s="198">
        <v>80</v>
      </c>
      <c r="E577" s="198">
        <v>78</v>
      </c>
      <c r="F577" s="198">
        <v>78</v>
      </c>
      <c r="G577" s="198"/>
      <c r="H577" s="338">
        <v>0.7</v>
      </c>
    </row>
    <row r="578" spans="1:8" ht="12.75">
      <c r="A578" s="2" t="s">
        <v>902</v>
      </c>
      <c r="B578" s="3" t="s">
        <v>104</v>
      </c>
      <c r="C578" s="60"/>
      <c r="D578" s="44">
        <f>SUM(D579)</f>
        <v>140</v>
      </c>
      <c r="E578" s="44">
        <f>SUM(E579)</f>
        <v>101</v>
      </c>
      <c r="F578" s="44">
        <f>SUM(F579)</f>
        <v>101</v>
      </c>
      <c r="G578" s="44">
        <f>SUM(G579)</f>
        <v>0</v>
      </c>
      <c r="H578" s="45"/>
    </row>
    <row r="579" spans="1:8" ht="12.75">
      <c r="A579" s="9"/>
      <c r="B579" s="11" t="s">
        <v>160</v>
      </c>
      <c r="C579" s="193" t="s">
        <v>617</v>
      </c>
      <c r="D579" s="340">
        <v>140</v>
      </c>
      <c r="E579" s="340">
        <v>101</v>
      </c>
      <c r="F579" s="340">
        <v>101</v>
      </c>
      <c r="G579" s="340"/>
      <c r="H579" s="341">
        <v>0.3</v>
      </c>
    </row>
    <row r="580" spans="1:8" ht="12.75">
      <c r="A580" s="2" t="s">
        <v>903</v>
      </c>
      <c r="B580" s="3" t="s">
        <v>557</v>
      </c>
      <c r="C580" s="60"/>
      <c r="D580" s="44">
        <f>SUM(D581)</f>
        <v>280</v>
      </c>
      <c r="E580" s="44">
        <f>SUM(E581)</f>
        <v>207</v>
      </c>
      <c r="F580" s="44">
        <f>SUM(F581)</f>
        <v>207</v>
      </c>
      <c r="G580" s="44"/>
      <c r="H580" s="45"/>
    </row>
    <row r="581" spans="1:8" ht="12.75">
      <c r="A581" s="9"/>
      <c r="B581" s="11" t="s">
        <v>231</v>
      </c>
      <c r="C581" s="193" t="s">
        <v>359</v>
      </c>
      <c r="D581" s="340">
        <v>280</v>
      </c>
      <c r="E581" s="340">
        <v>207</v>
      </c>
      <c r="F581" s="340">
        <v>207</v>
      </c>
      <c r="G581" s="340">
        <v>0</v>
      </c>
      <c r="H581" s="341">
        <v>0.15</v>
      </c>
    </row>
    <row r="582" spans="1:8" ht="12.75">
      <c r="A582" s="2" t="s">
        <v>904</v>
      </c>
      <c r="B582" s="3" t="s">
        <v>164</v>
      </c>
      <c r="C582" s="60"/>
      <c r="D582" s="44">
        <f>SUM(D583:D587)</f>
        <v>1341</v>
      </c>
      <c r="E582" s="44">
        <f>SUM(E583:E587)</f>
        <v>806</v>
      </c>
      <c r="F582" s="44">
        <f>SUM(F583:F587)</f>
        <v>60</v>
      </c>
      <c r="G582" s="44">
        <f>SUM(G583:G587)</f>
        <v>746</v>
      </c>
      <c r="H582" s="45"/>
    </row>
    <row r="583" spans="1:8" ht="12.75">
      <c r="A583" s="5"/>
      <c r="B583" s="93" t="s">
        <v>240</v>
      </c>
      <c r="C583" s="339" t="s">
        <v>316</v>
      </c>
      <c r="D583" s="198">
        <v>300</v>
      </c>
      <c r="E583" s="198">
        <v>224</v>
      </c>
      <c r="F583" s="198"/>
      <c r="G583" s="198">
        <v>224</v>
      </c>
      <c r="H583" s="338">
        <v>1.25</v>
      </c>
    </row>
    <row r="584" spans="1:8" ht="12.75">
      <c r="A584" s="5"/>
      <c r="B584" s="10"/>
      <c r="C584" s="339" t="s">
        <v>318</v>
      </c>
      <c r="D584" s="198">
        <v>200</v>
      </c>
      <c r="E584" s="198">
        <v>108</v>
      </c>
      <c r="F584" s="198"/>
      <c r="G584" s="198">
        <v>108</v>
      </c>
      <c r="H584" s="338">
        <v>1.25</v>
      </c>
    </row>
    <row r="585" spans="1:8" ht="12.75">
      <c r="A585" s="12"/>
      <c r="B585" s="19"/>
      <c r="C585" s="342" t="s">
        <v>323</v>
      </c>
      <c r="D585" s="343">
        <v>776</v>
      </c>
      <c r="E585" s="343">
        <v>414</v>
      </c>
      <c r="F585" s="343"/>
      <c r="G585" s="343">
        <v>414</v>
      </c>
      <c r="H585" s="344">
        <v>1.75</v>
      </c>
    </row>
    <row r="586" spans="1:8" ht="12.75">
      <c r="A586" s="12"/>
      <c r="B586" s="19" t="s">
        <v>160</v>
      </c>
      <c r="C586" s="342" t="s">
        <v>290</v>
      </c>
      <c r="D586" s="343">
        <v>40</v>
      </c>
      <c r="E586" s="343">
        <v>35</v>
      </c>
      <c r="F586" s="343">
        <v>35</v>
      </c>
      <c r="G586" s="343"/>
      <c r="H586" s="344">
        <v>0.2</v>
      </c>
    </row>
    <row r="587" spans="1:8" ht="12.75">
      <c r="A587" s="9"/>
      <c r="B587" s="11"/>
      <c r="C587" s="193" t="s">
        <v>302</v>
      </c>
      <c r="D587" s="340">
        <v>25</v>
      </c>
      <c r="E587" s="340">
        <v>25</v>
      </c>
      <c r="F587" s="340">
        <v>25</v>
      </c>
      <c r="G587" s="340"/>
      <c r="H587" s="341">
        <v>0.15</v>
      </c>
    </row>
    <row r="588" spans="1:8" ht="12.75">
      <c r="A588" s="2" t="s">
        <v>905</v>
      </c>
      <c r="B588" s="3" t="s">
        <v>105</v>
      </c>
      <c r="C588" s="60"/>
      <c r="D588" s="44">
        <f>SUM(D589:D592)</f>
        <v>489</v>
      </c>
      <c r="E588" s="44">
        <f>SUM(E589:E592)</f>
        <v>265</v>
      </c>
      <c r="F588" s="44">
        <f>SUM(F589:F592)</f>
        <v>265</v>
      </c>
      <c r="G588" s="44">
        <f>SUM(G589:G592)</f>
        <v>0</v>
      </c>
      <c r="H588" s="45"/>
    </row>
    <row r="589" spans="1:8" ht="12.75">
      <c r="A589" s="33"/>
      <c r="B589" s="19" t="s">
        <v>160</v>
      </c>
      <c r="C589" s="190" t="s">
        <v>321</v>
      </c>
      <c r="D589" s="143">
        <v>430</v>
      </c>
      <c r="E589" s="143">
        <v>218</v>
      </c>
      <c r="F589" s="143">
        <v>218</v>
      </c>
      <c r="G589" s="143"/>
      <c r="H589" s="202">
        <v>0.25</v>
      </c>
    </row>
    <row r="590" spans="1:8" ht="12.75">
      <c r="A590" s="12"/>
      <c r="B590" s="89"/>
      <c r="C590" s="342" t="s">
        <v>292</v>
      </c>
      <c r="D590" s="343">
        <v>25</v>
      </c>
      <c r="E590" s="343">
        <v>13</v>
      </c>
      <c r="F590" s="343">
        <v>13</v>
      </c>
      <c r="G590" s="343"/>
      <c r="H590" s="344">
        <v>1.5</v>
      </c>
    </row>
    <row r="591" spans="1:8" ht="12.75">
      <c r="A591" s="12"/>
      <c r="B591" s="89" t="s">
        <v>172</v>
      </c>
      <c r="C591" s="342" t="s">
        <v>308</v>
      </c>
      <c r="D591" s="343">
        <v>3</v>
      </c>
      <c r="E591" s="343">
        <v>3</v>
      </c>
      <c r="F591" s="343">
        <v>3</v>
      </c>
      <c r="G591" s="343"/>
      <c r="H591" s="344">
        <v>0.2</v>
      </c>
    </row>
    <row r="592" spans="1:8" s="58" customFormat="1" ht="12.75">
      <c r="A592" s="9"/>
      <c r="B592" s="11" t="s">
        <v>231</v>
      </c>
      <c r="C592" s="193" t="s">
        <v>302</v>
      </c>
      <c r="D592" s="365">
        <v>31</v>
      </c>
      <c r="E592" s="365">
        <v>31</v>
      </c>
      <c r="F592" s="365">
        <v>31</v>
      </c>
      <c r="G592" s="365">
        <v>0</v>
      </c>
      <c r="H592" s="366">
        <v>0.4</v>
      </c>
    </row>
    <row r="593" spans="1:8" ht="12.75">
      <c r="A593" s="7" t="s">
        <v>906</v>
      </c>
      <c r="B593" s="8" t="s">
        <v>67</v>
      </c>
      <c r="C593" s="46"/>
      <c r="D593" s="71">
        <f>SUM(D594:D651)</f>
        <v>60735</v>
      </c>
      <c r="E593" s="71">
        <f>SUM(E594:E651)</f>
        <v>28434</v>
      </c>
      <c r="F593" s="71">
        <f>SUM(F594:F651)</f>
        <v>22210</v>
      </c>
      <c r="G593" s="71">
        <f>SUM(G594:G651)</f>
        <v>151</v>
      </c>
      <c r="H593" s="72"/>
    </row>
    <row r="594" spans="1:8" ht="12.75">
      <c r="A594" s="5"/>
      <c r="B594" s="10" t="s">
        <v>160</v>
      </c>
      <c r="C594" s="339" t="s">
        <v>359</v>
      </c>
      <c r="D594" s="73">
        <v>700</v>
      </c>
      <c r="E594" s="73">
        <v>683</v>
      </c>
      <c r="F594" s="73">
        <v>683</v>
      </c>
      <c r="G594" s="73"/>
      <c r="H594" s="367">
        <v>0.3</v>
      </c>
    </row>
    <row r="595" spans="1:8" ht="12.75">
      <c r="A595" s="5"/>
      <c r="B595" s="10"/>
      <c r="C595" s="339" t="s">
        <v>292</v>
      </c>
      <c r="D595" s="73">
        <v>970</v>
      </c>
      <c r="E595" s="73">
        <v>40</v>
      </c>
      <c r="F595" s="73">
        <v>40</v>
      </c>
      <c r="G595" s="73"/>
      <c r="H595" s="367">
        <v>1.5</v>
      </c>
    </row>
    <row r="596" spans="1:8" ht="12.75">
      <c r="A596" s="5"/>
      <c r="B596" s="10"/>
      <c r="C596" s="339" t="s">
        <v>290</v>
      </c>
      <c r="D596" s="73">
        <v>500</v>
      </c>
      <c r="E596" s="73">
        <v>55</v>
      </c>
      <c r="F596" s="73">
        <v>55</v>
      </c>
      <c r="G596" s="73"/>
      <c r="H596" s="367">
        <v>0.5</v>
      </c>
    </row>
    <row r="597" spans="1:8" ht="12.75">
      <c r="A597" s="5"/>
      <c r="B597" s="10"/>
      <c r="C597" s="339" t="s">
        <v>306</v>
      </c>
      <c r="D597" s="73">
        <v>150</v>
      </c>
      <c r="E597" s="73">
        <v>100</v>
      </c>
      <c r="F597" s="73"/>
      <c r="G597" s="73"/>
      <c r="H597" s="367">
        <v>0.2</v>
      </c>
    </row>
    <row r="598" spans="1:8" ht="12.75">
      <c r="A598" s="5"/>
      <c r="B598" s="10"/>
      <c r="C598" s="339" t="s">
        <v>310</v>
      </c>
      <c r="D598" s="73">
        <v>514</v>
      </c>
      <c r="E598" s="73">
        <v>320</v>
      </c>
      <c r="F598" s="73">
        <v>320</v>
      </c>
      <c r="G598" s="73"/>
      <c r="H598" s="367">
        <v>1</v>
      </c>
    </row>
    <row r="599" spans="1:8" ht="12.75">
      <c r="A599" s="5"/>
      <c r="B599" s="10"/>
      <c r="C599" s="339" t="s">
        <v>525</v>
      </c>
      <c r="D599" s="73">
        <v>625</v>
      </c>
      <c r="E599" s="73">
        <v>233</v>
      </c>
      <c r="F599" s="73">
        <v>233</v>
      </c>
      <c r="G599" s="73"/>
      <c r="H599" s="367">
        <v>1.6</v>
      </c>
    </row>
    <row r="600" spans="1:8" ht="12.75">
      <c r="A600" s="5"/>
      <c r="B600" s="10"/>
      <c r="C600" s="339" t="s">
        <v>618</v>
      </c>
      <c r="D600" s="73">
        <v>1933</v>
      </c>
      <c r="E600" s="73">
        <v>459</v>
      </c>
      <c r="F600" s="73">
        <v>342</v>
      </c>
      <c r="G600" s="73">
        <v>117</v>
      </c>
      <c r="H600" s="367" t="s">
        <v>621</v>
      </c>
    </row>
    <row r="601" spans="1:8" ht="12.75">
      <c r="A601" s="5"/>
      <c r="B601" s="10"/>
      <c r="C601" s="339" t="s">
        <v>409</v>
      </c>
      <c r="D601" s="73">
        <v>2000</v>
      </c>
      <c r="E601" s="73">
        <v>1100</v>
      </c>
      <c r="F601" s="73"/>
      <c r="G601" s="73"/>
      <c r="H601" s="367">
        <v>0.8</v>
      </c>
    </row>
    <row r="602" spans="1:8" ht="12.75">
      <c r="A602" s="5"/>
      <c r="B602" s="10"/>
      <c r="C602" s="339" t="s">
        <v>619</v>
      </c>
      <c r="D602" s="73">
        <v>2000</v>
      </c>
      <c r="E602" s="73">
        <v>360</v>
      </c>
      <c r="F602" s="73"/>
      <c r="G602" s="73"/>
      <c r="H602" s="367">
        <v>0.7</v>
      </c>
    </row>
    <row r="603" spans="1:8" ht="12.75">
      <c r="A603" s="5"/>
      <c r="B603" s="10"/>
      <c r="C603" s="339" t="s">
        <v>328</v>
      </c>
      <c r="D603" s="73">
        <v>1500</v>
      </c>
      <c r="E603" s="73">
        <v>730</v>
      </c>
      <c r="F603" s="73"/>
      <c r="G603" s="73"/>
      <c r="H603" s="367">
        <v>0.6</v>
      </c>
    </row>
    <row r="604" spans="1:8" ht="12.75">
      <c r="A604" s="5"/>
      <c r="B604" s="10"/>
      <c r="C604" s="339" t="s">
        <v>298</v>
      </c>
      <c r="D604" s="73">
        <v>2000</v>
      </c>
      <c r="E604" s="73">
        <v>1500</v>
      </c>
      <c r="F604" s="73"/>
      <c r="G604" s="73"/>
      <c r="H604" s="367">
        <v>0.4</v>
      </c>
    </row>
    <row r="605" spans="1:8" ht="12.75">
      <c r="A605" s="5"/>
      <c r="B605" s="10"/>
      <c r="C605" s="339" t="s">
        <v>610</v>
      </c>
      <c r="D605" s="73">
        <v>272</v>
      </c>
      <c r="E605" s="73">
        <v>86</v>
      </c>
      <c r="F605" s="73">
        <v>86</v>
      </c>
      <c r="G605" s="73"/>
      <c r="H605" s="367">
        <v>3.5</v>
      </c>
    </row>
    <row r="606" spans="1:8" ht="12.75">
      <c r="A606" s="5"/>
      <c r="B606" s="10"/>
      <c r="C606" s="339" t="s">
        <v>620</v>
      </c>
      <c r="D606" s="73">
        <v>400</v>
      </c>
      <c r="E606" s="73">
        <v>309</v>
      </c>
      <c r="F606" s="73">
        <v>309</v>
      </c>
      <c r="G606" s="73"/>
      <c r="H606" s="367">
        <v>3.1</v>
      </c>
    </row>
    <row r="607" spans="1:8" ht="12.75">
      <c r="A607" s="5"/>
      <c r="B607" s="10" t="s">
        <v>172</v>
      </c>
      <c r="C607" s="339" t="s">
        <v>309</v>
      </c>
      <c r="D607" s="73">
        <v>56</v>
      </c>
      <c r="E607" s="73">
        <v>56</v>
      </c>
      <c r="F607" s="73">
        <v>56</v>
      </c>
      <c r="G607" s="73"/>
      <c r="H607" s="367">
        <v>0.2</v>
      </c>
    </row>
    <row r="608" spans="1:8" ht="12.75">
      <c r="A608" s="5"/>
      <c r="B608" s="10"/>
      <c r="C608" s="339" t="s">
        <v>310</v>
      </c>
      <c r="D608" s="73">
        <v>8</v>
      </c>
      <c r="E608" s="73">
        <v>8</v>
      </c>
      <c r="F608" s="73">
        <v>8</v>
      </c>
      <c r="G608" s="73"/>
      <c r="H608" s="367">
        <v>0.4</v>
      </c>
    </row>
    <row r="609" spans="1:8" ht="12.75">
      <c r="A609" s="5"/>
      <c r="B609" s="10"/>
      <c r="C609" s="339" t="s">
        <v>291</v>
      </c>
      <c r="D609" s="73">
        <v>57</v>
      </c>
      <c r="E609" s="73">
        <v>57</v>
      </c>
      <c r="F609" s="73">
        <v>57</v>
      </c>
      <c r="G609" s="73"/>
      <c r="H609" s="367">
        <v>0.5</v>
      </c>
    </row>
    <row r="610" spans="1:8" ht="12.75">
      <c r="A610" s="5"/>
      <c r="B610" s="10"/>
      <c r="C610" s="339" t="s">
        <v>295</v>
      </c>
      <c r="D610" s="73">
        <v>30</v>
      </c>
      <c r="E610" s="73">
        <v>30</v>
      </c>
      <c r="F610" s="73">
        <v>30</v>
      </c>
      <c r="G610" s="73"/>
      <c r="H610" s="367">
        <v>1</v>
      </c>
    </row>
    <row r="611" spans="1:8" ht="12.75">
      <c r="A611" s="5"/>
      <c r="B611" s="10"/>
      <c r="C611" s="339" t="s">
        <v>322</v>
      </c>
      <c r="D611" s="73">
        <v>10</v>
      </c>
      <c r="E611" s="73">
        <v>10</v>
      </c>
      <c r="F611" s="73">
        <v>10</v>
      </c>
      <c r="G611" s="73"/>
      <c r="H611" s="367">
        <v>1.4</v>
      </c>
    </row>
    <row r="612" spans="1:8" ht="12.75">
      <c r="A612" s="5"/>
      <c r="B612" s="10"/>
      <c r="C612" s="339" t="s">
        <v>874</v>
      </c>
      <c r="D612" s="73">
        <v>650</v>
      </c>
      <c r="E612" s="73">
        <v>650</v>
      </c>
      <c r="F612" s="73">
        <v>650</v>
      </c>
      <c r="G612" s="73"/>
      <c r="H612" s="367">
        <v>1.6</v>
      </c>
    </row>
    <row r="613" spans="1:8" ht="12.75">
      <c r="A613" s="5"/>
      <c r="B613" s="10" t="s">
        <v>184</v>
      </c>
      <c r="C613" s="339" t="s">
        <v>320</v>
      </c>
      <c r="D613" s="73">
        <v>2000</v>
      </c>
      <c r="E613" s="73">
        <v>1441</v>
      </c>
      <c r="F613" s="73">
        <v>1441</v>
      </c>
      <c r="G613" s="73">
        <v>0</v>
      </c>
      <c r="H613" s="367">
        <v>0.6</v>
      </c>
    </row>
    <row r="614" spans="1:8" ht="12.75">
      <c r="A614" s="5"/>
      <c r="B614" s="10"/>
      <c r="C614" s="339" t="s">
        <v>309</v>
      </c>
      <c r="D614" s="73">
        <v>600</v>
      </c>
      <c r="E614" s="73">
        <v>480</v>
      </c>
      <c r="F614" s="73">
        <v>461</v>
      </c>
      <c r="G614" s="73">
        <v>0</v>
      </c>
      <c r="H614" s="367">
        <v>0.15</v>
      </c>
    </row>
    <row r="615" spans="1:8" ht="12.75">
      <c r="A615" s="5"/>
      <c r="B615" s="10"/>
      <c r="C615" s="339" t="s">
        <v>314</v>
      </c>
      <c r="D615" s="73">
        <v>21</v>
      </c>
      <c r="E615" s="73">
        <v>21</v>
      </c>
      <c r="F615" s="73">
        <v>21</v>
      </c>
      <c r="G615" s="73">
        <v>0</v>
      </c>
      <c r="H615" s="367">
        <v>0.7</v>
      </c>
    </row>
    <row r="616" spans="1:8" ht="12.75">
      <c r="A616" s="5"/>
      <c r="B616" s="10"/>
      <c r="C616" s="339" t="s">
        <v>291</v>
      </c>
      <c r="D616" s="73">
        <v>35</v>
      </c>
      <c r="E616" s="73">
        <v>35</v>
      </c>
      <c r="F616" s="73">
        <v>35</v>
      </c>
      <c r="G616" s="73">
        <v>0</v>
      </c>
      <c r="H616" s="367">
        <v>0.7</v>
      </c>
    </row>
    <row r="617" spans="1:8" ht="12.75">
      <c r="A617" s="5"/>
      <c r="B617" s="10"/>
      <c r="C617" s="339" t="s">
        <v>295</v>
      </c>
      <c r="D617" s="73">
        <v>5000</v>
      </c>
      <c r="E617" s="73">
        <v>358</v>
      </c>
      <c r="F617" s="73">
        <v>358</v>
      </c>
      <c r="G617" s="73">
        <v>0</v>
      </c>
      <c r="H617" s="367">
        <v>1.5</v>
      </c>
    </row>
    <row r="618" spans="1:8" ht="12.75">
      <c r="A618" s="5"/>
      <c r="B618" s="10"/>
      <c r="C618" s="339" t="s">
        <v>322</v>
      </c>
      <c r="D618" s="73">
        <v>2400</v>
      </c>
      <c r="E618" s="73">
        <v>1148</v>
      </c>
      <c r="F618" s="73">
        <v>1148</v>
      </c>
      <c r="G618" s="73">
        <v>0</v>
      </c>
      <c r="H618" s="367">
        <v>1.5</v>
      </c>
    </row>
    <row r="619" spans="1:8" ht="12.75">
      <c r="A619" s="5"/>
      <c r="B619" s="10"/>
      <c r="C619" s="339" t="s">
        <v>327</v>
      </c>
      <c r="D619" s="73">
        <v>5000</v>
      </c>
      <c r="E619" s="73">
        <v>607</v>
      </c>
      <c r="F619" s="73">
        <v>607</v>
      </c>
      <c r="G619" s="73">
        <v>0</v>
      </c>
      <c r="H619" s="367">
        <v>1.9</v>
      </c>
    </row>
    <row r="620" spans="1:8" ht="12.75">
      <c r="A620" s="5"/>
      <c r="B620" s="10"/>
      <c r="C620" s="339" t="s">
        <v>568</v>
      </c>
      <c r="D620" s="73">
        <v>109</v>
      </c>
      <c r="E620" s="73">
        <v>109</v>
      </c>
      <c r="F620" s="73">
        <v>109</v>
      </c>
      <c r="G620" s="73">
        <v>0</v>
      </c>
      <c r="H620" s="367">
        <v>6.3</v>
      </c>
    </row>
    <row r="621" spans="1:8" ht="12.75">
      <c r="A621" s="5"/>
      <c r="B621" s="10" t="s">
        <v>240</v>
      </c>
      <c r="C621" s="339" t="s">
        <v>303</v>
      </c>
      <c r="D621" s="73">
        <v>42</v>
      </c>
      <c r="E621" s="73">
        <v>42</v>
      </c>
      <c r="F621" s="73">
        <v>42</v>
      </c>
      <c r="G621" s="73"/>
      <c r="H621" s="367">
        <v>1</v>
      </c>
    </row>
    <row r="622" spans="1:8" ht="12.75">
      <c r="A622" s="5"/>
      <c r="B622" s="10"/>
      <c r="C622" s="339" t="s">
        <v>315</v>
      </c>
      <c r="D622" s="73">
        <v>600</v>
      </c>
      <c r="E622" s="73">
        <v>12</v>
      </c>
      <c r="F622" s="73">
        <v>12</v>
      </c>
      <c r="G622" s="73"/>
      <c r="H622" s="367">
        <v>0.9</v>
      </c>
    </row>
    <row r="623" spans="1:8" ht="12.75">
      <c r="A623" s="5"/>
      <c r="B623" s="10"/>
      <c r="C623" s="339" t="s">
        <v>318</v>
      </c>
      <c r="D623" s="73">
        <v>3833</v>
      </c>
      <c r="E623" s="73">
        <v>483</v>
      </c>
      <c r="F623" s="73">
        <v>483</v>
      </c>
      <c r="G623" s="73"/>
      <c r="H623" s="367">
        <v>0.9</v>
      </c>
    </row>
    <row r="624" spans="1:8" ht="12.75">
      <c r="A624" s="5"/>
      <c r="B624" s="10"/>
      <c r="C624" s="339" t="s">
        <v>288</v>
      </c>
      <c r="D624" s="73">
        <v>1511</v>
      </c>
      <c r="E624" s="73">
        <v>390</v>
      </c>
      <c r="F624" s="73">
        <v>390</v>
      </c>
      <c r="G624" s="73"/>
      <c r="H624" s="367">
        <v>0.7</v>
      </c>
    </row>
    <row r="625" spans="1:8" ht="12.75">
      <c r="A625" s="5"/>
      <c r="B625" s="10"/>
      <c r="C625" s="339" t="s">
        <v>295</v>
      </c>
      <c r="D625" s="73">
        <v>436</v>
      </c>
      <c r="E625" s="73">
        <v>46</v>
      </c>
      <c r="F625" s="73">
        <v>46</v>
      </c>
      <c r="G625" s="73"/>
      <c r="H625" s="367">
        <v>1.25</v>
      </c>
    </row>
    <row r="626" spans="1:8" ht="12.75">
      <c r="A626" s="5"/>
      <c r="B626" s="10"/>
      <c r="C626" s="339" t="s">
        <v>322</v>
      </c>
      <c r="D626" s="73">
        <v>236</v>
      </c>
      <c r="E626" s="73">
        <v>40</v>
      </c>
      <c r="F626" s="73">
        <v>40</v>
      </c>
      <c r="G626" s="73"/>
      <c r="H626" s="367">
        <v>0.6</v>
      </c>
    </row>
    <row r="627" spans="1:8" ht="12.75">
      <c r="A627" s="5"/>
      <c r="B627" s="10"/>
      <c r="C627" s="339" t="s">
        <v>628</v>
      </c>
      <c r="D627" s="73">
        <v>400</v>
      </c>
      <c r="E627" s="73">
        <v>109</v>
      </c>
      <c r="F627" s="73">
        <v>109</v>
      </c>
      <c r="G627" s="73"/>
      <c r="H627" s="367">
        <v>1</v>
      </c>
    </row>
    <row r="628" spans="1:8" ht="12.75">
      <c r="A628" s="5"/>
      <c r="B628" s="10"/>
      <c r="C628" s="339" t="s">
        <v>310</v>
      </c>
      <c r="D628" s="73">
        <v>231</v>
      </c>
      <c r="E628" s="73">
        <v>200</v>
      </c>
      <c r="F628" s="73">
        <v>200</v>
      </c>
      <c r="G628" s="73"/>
      <c r="H628" s="367">
        <v>0.7</v>
      </c>
    </row>
    <row r="629" spans="1:8" ht="12.75">
      <c r="A629" s="5"/>
      <c r="B629" s="10"/>
      <c r="C629" s="339" t="s">
        <v>289</v>
      </c>
      <c r="D629" s="73">
        <v>630</v>
      </c>
      <c r="E629" s="73">
        <v>430</v>
      </c>
      <c r="F629" s="73">
        <v>430</v>
      </c>
      <c r="G629" s="73"/>
      <c r="H629" s="367">
        <v>0.7</v>
      </c>
    </row>
    <row r="630" spans="1:8" ht="12.75">
      <c r="A630" s="5"/>
      <c r="B630" s="10"/>
      <c r="C630" s="339" t="s">
        <v>328</v>
      </c>
      <c r="D630" s="73">
        <v>518</v>
      </c>
      <c r="E630" s="73">
        <v>188</v>
      </c>
      <c r="F630" s="73">
        <v>188</v>
      </c>
      <c r="G630" s="73"/>
      <c r="H630" s="367">
        <v>0.5</v>
      </c>
    </row>
    <row r="631" spans="1:8" ht="12.75">
      <c r="A631" s="5"/>
      <c r="B631" s="10"/>
      <c r="C631" s="339" t="s">
        <v>326</v>
      </c>
      <c r="D631" s="73">
        <v>2060</v>
      </c>
      <c r="E631" s="73">
        <v>2060</v>
      </c>
      <c r="F631" s="73">
        <v>2060</v>
      </c>
      <c r="G631" s="73"/>
      <c r="H631" s="367">
        <v>1</v>
      </c>
    </row>
    <row r="632" spans="1:8" ht="12.75">
      <c r="A632" s="5"/>
      <c r="B632" s="10"/>
      <c r="C632" s="339" t="s">
        <v>383</v>
      </c>
      <c r="D632" s="73">
        <v>2000</v>
      </c>
      <c r="E632" s="73">
        <v>34</v>
      </c>
      <c r="F632" s="73"/>
      <c r="G632" s="73">
        <v>34</v>
      </c>
      <c r="H632" s="367">
        <v>2</v>
      </c>
    </row>
    <row r="633" spans="1:8" ht="12.75">
      <c r="A633" s="5"/>
      <c r="B633" s="10"/>
      <c r="C633" s="339" t="s">
        <v>449</v>
      </c>
      <c r="D633" s="73">
        <v>2555</v>
      </c>
      <c r="E633" s="73">
        <v>2555</v>
      </c>
      <c r="F633" s="73">
        <v>2555</v>
      </c>
      <c r="G633" s="73"/>
      <c r="H633" s="367">
        <v>0.9</v>
      </c>
    </row>
    <row r="634" spans="1:8" ht="12.75">
      <c r="A634" s="5"/>
      <c r="B634" s="10"/>
      <c r="C634" s="339" t="s">
        <v>592</v>
      </c>
      <c r="D634" s="73">
        <v>728</v>
      </c>
      <c r="E634" s="73">
        <v>305</v>
      </c>
      <c r="F634" s="73">
        <v>305</v>
      </c>
      <c r="G634" s="73"/>
      <c r="H634" s="367">
        <v>1</v>
      </c>
    </row>
    <row r="635" spans="1:8" ht="12.75">
      <c r="A635" s="5"/>
      <c r="B635" s="10"/>
      <c r="C635" s="339" t="s">
        <v>359</v>
      </c>
      <c r="D635" s="73">
        <v>1400</v>
      </c>
      <c r="E635" s="73">
        <v>964</v>
      </c>
      <c r="F635" s="73"/>
      <c r="G635" s="73"/>
      <c r="H635" s="367">
        <v>0.3</v>
      </c>
    </row>
    <row r="636" spans="1:8" ht="12.75">
      <c r="A636" s="5"/>
      <c r="B636" s="10"/>
      <c r="C636" s="339" t="s">
        <v>384</v>
      </c>
      <c r="D636" s="73">
        <v>150</v>
      </c>
      <c r="E636" s="73">
        <v>150</v>
      </c>
      <c r="F636" s="73"/>
      <c r="G636" s="73"/>
      <c r="H636" s="367">
        <v>4.5</v>
      </c>
    </row>
    <row r="637" spans="1:8" ht="12.75">
      <c r="A637" s="5"/>
      <c r="B637" s="10"/>
      <c r="C637" s="339" t="s">
        <v>445</v>
      </c>
      <c r="D637" s="73">
        <v>1150</v>
      </c>
      <c r="E637" s="73">
        <v>1150</v>
      </c>
      <c r="F637" s="73"/>
      <c r="G637" s="73"/>
      <c r="H637" s="367">
        <v>3.5</v>
      </c>
    </row>
    <row r="638" spans="1:8" ht="12.75">
      <c r="A638" s="5"/>
      <c r="B638" s="10" t="s">
        <v>231</v>
      </c>
      <c r="C638" s="339" t="s">
        <v>309</v>
      </c>
      <c r="D638" s="73">
        <v>650</v>
      </c>
      <c r="E638" s="73">
        <v>511</v>
      </c>
      <c r="F638" s="73">
        <v>511</v>
      </c>
      <c r="G638" s="73">
        <v>0</v>
      </c>
      <c r="H638" s="367">
        <v>0.19</v>
      </c>
    </row>
    <row r="639" spans="1:8" ht="12.75">
      <c r="A639" s="5"/>
      <c r="B639" s="10"/>
      <c r="C639" s="339" t="s">
        <v>296</v>
      </c>
      <c r="D639" s="73">
        <v>1800</v>
      </c>
      <c r="E639" s="73">
        <v>243</v>
      </c>
      <c r="F639" s="73">
        <v>243</v>
      </c>
      <c r="G639" s="73">
        <v>0</v>
      </c>
      <c r="H639" s="367">
        <v>0.21</v>
      </c>
    </row>
    <row r="640" spans="1:8" ht="12.75">
      <c r="A640" s="5"/>
      <c r="B640" s="10"/>
      <c r="C640" s="339" t="s">
        <v>310</v>
      </c>
      <c r="D640" s="73">
        <v>85</v>
      </c>
      <c r="E640" s="73">
        <v>82</v>
      </c>
      <c r="F640" s="73">
        <v>82</v>
      </c>
      <c r="G640" s="73">
        <v>0</v>
      </c>
      <c r="H640" s="367">
        <v>0.8</v>
      </c>
    </row>
    <row r="641" spans="1:8" ht="12.75">
      <c r="A641" s="5"/>
      <c r="B641" s="10"/>
      <c r="C641" s="339" t="s">
        <v>328</v>
      </c>
      <c r="D641" s="73">
        <v>820</v>
      </c>
      <c r="E641" s="73">
        <v>355</v>
      </c>
      <c r="F641" s="73">
        <v>355</v>
      </c>
      <c r="G641" s="73">
        <v>0</v>
      </c>
      <c r="H641" s="367">
        <v>1</v>
      </c>
    </row>
    <row r="642" spans="1:8" ht="12.75">
      <c r="A642" s="5"/>
      <c r="B642" s="10"/>
      <c r="C642" s="339" t="s">
        <v>317</v>
      </c>
      <c r="D642" s="73">
        <v>1500</v>
      </c>
      <c r="E642" s="73">
        <v>1430</v>
      </c>
      <c r="F642" s="73">
        <v>1430</v>
      </c>
      <c r="G642" s="73">
        <v>0</v>
      </c>
      <c r="H642" s="367">
        <v>0.2</v>
      </c>
    </row>
    <row r="643" spans="1:8" ht="12.75">
      <c r="A643" s="5"/>
      <c r="B643" s="10"/>
      <c r="C643" s="339" t="s">
        <v>408</v>
      </c>
      <c r="D643" s="73">
        <v>190</v>
      </c>
      <c r="E643" s="73">
        <v>29</v>
      </c>
      <c r="F643" s="73">
        <v>29</v>
      </c>
      <c r="G643" s="73">
        <v>0</v>
      </c>
      <c r="H643" s="367">
        <v>0.6</v>
      </c>
    </row>
    <row r="644" spans="1:8" ht="12.75">
      <c r="A644" s="5"/>
      <c r="B644" s="10"/>
      <c r="C644" s="339" t="s">
        <v>351</v>
      </c>
      <c r="D644" s="73">
        <v>600</v>
      </c>
      <c r="E644" s="73">
        <v>453</v>
      </c>
      <c r="F644" s="73">
        <v>453</v>
      </c>
      <c r="G644" s="73">
        <v>0</v>
      </c>
      <c r="H644" s="367">
        <v>0.8</v>
      </c>
    </row>
    <row r="645" spans="1:8" ht="12.75">
      <c r="A645" s="5"/>
      <c r="B645" s="10" t="s">
        <v>93</v>
      </c>
      <c r="C645" s="339" t="s">
        <v>711</v>
      </c>
      <c r="D645" s="73">
        <v>1735</v>
      </c>
      <c r="E645" s="73">
        <v>1200</v>
      </c>
      <c r="F645" s="73">
        <v>1200</v>
      </c>
      <c r="G645" s="73"/>
      <c r="H645" s="367">
        <v>0.2</v>
      </c>
    </row>
    <row r="646" spans="1:8" ht="12.75">
      <c r="A646" s="5"/>
      <c r="B646" s="10"/>
      <c r="C646" s="339" t="s">
        <v>721</v>
      </c>
      <c r="D646" s="73">
        <v>2500</v>
      </c>
      <c r="E646" s="73">
        <v>2374</v>
      </c>
      <c r="F646" s="73">
        <v>2374</v>
      </c>
      <c r="G646" s="73"/>
      <c r="H646" s="367">
        <v>0.25</v>
      </c>
    </row>
    <row r="647" spans="1:8" ht="12.75">
      <c r="A647" s="5"/>
      <c r="B647" s="10"/>
      <c r="C647" s="339" t="s">
        <v>722</v>
      </c>
      <c r="D647" s="73">
        <v>15</v>
      </c>
      <c r="E647" s="73">
        <v>15</v>
      </c>
      <c r="F647" s="73">
        <v>15</v>
      </c>
      <c r="G647" s="73"/>
      <c r="H647" s="367">
        <v>0.2</v>
      </c>
    </row>
    <row r="648" spans="1:8" ht="12.75">
      <c r="A648" s="5"/>
      <c r="B648" s="10"/>
      <c r="C648" s="339" t="s">
        <v>717</v>
      </c>
      <c r="D648" s="73">
        <v>420</v>
      </c>
      <c r="E648" s="73">
        <v>199</v>
      </c>
      <c r="F648" s="73">
        <v>199</v>
      </c>
      <c r="G648" s="73"/>
      <c r="H648" s="367">
        <v>0.25</v>
      </c>
    </row>
    <row r="649" spans="1:8" ht="12.75">
      <c r="A649" s="5"/>
      <c r="B649" s="10"/>
      <c r="C649" s="339" t="s">
        <v>751</v>
      </c>
      <c r="D649" s="73">
        <v>600</v>
      </c>
      <c r="E649" s="73">
        <v>461</v>
      </c>
      <c r="F649" s="73">
        <v>461</v>
      </c>
      <c r="G649" s="73"/>
      <c r="H649" s="367">
        <v>0.35</v>
      </c>
    </row>
    <row r="650" spans="1:8" ht="12.75">
      <c r="A650" s="5"/>
      <c r="B650" s="10"/>
      <c r="C650" s="339" t="s">
        <v>752</v>
      </c>
      <c r="D650" s="198">
        <v>200</v>
      </c>
      <c r="E650" s="198">
        <v>15</v>
      </c>
      <c r="F650" s="198">
        <v>15</v>
      </c>
      <c r="G650" s="198"/>
      <c r="H650" s="338">
        <v>0.5</v>
      </c>
    </row>
    <row r="651" spans="1:8" ht="12.75">
      <c r="A651" s="12"/>
      <c r="B651" s="19"/>
      <c r="C651" s="342" t="s">
        <v>753</v>
      </c>
      <c r="D651" s="343">
        <v>1600</v>
      </c>
      <c r="E651" s="343">
        <v>924</v>
      </c>
      <c r="F651" s="343">
        <v>924</v>
      </c>
      <c r="G651" s="343"/>
      <c r="H651" s="375">
        <v>0.6</v>
      </c>
    </row>
    <row r="652" spans="1:8" ht="12.75">
      <c r="A652" s="2" t="s">
        <v>907</v>
      </c>
      <c r="B652" s="3" t="s">
        <v>46</v>
      </c>
      <c r="C652" s="15"/>
      <c r="D652" s="44">
        <f>SUM(D653:D680)</f>
        <v>18804</v>
      </c>
      <c r="E652" s="44">
        <f>SUM(E653:E680)</f>
        <v>8310</v>
      </c>
      <c r="F652" s="44">
        <f>SUM(F653:F680)</f>
        <v>3324</v>
      </c>
      <c r="G652" s="44">
        <f>SUM(G653:G680)</f>
        <v>4971</v>
      </c>
      <c r="H652" s="45"/>
    </row>
    <row r="653" spans="1:8" ht="12.75">
      <c r="A653" s="5"/>
      <c r="B653" s="10" t="s">
        <v>160</v>
      </c>
      <c r="C653" s="339" t="s">
        <v>442</v>
      </c>
      <c r="D653" s="73">
        <v>260</v>
      </c>
      <c r="E653" s="73">
        <v>194</v>
      </c>
      <c r="F653" s="73">
        <v>194</v>
      </c>
      <c r="G653" s="73"/>
      <c r="H653" s="362">
        <v>0.6</v>
      </c>
    </row>
    <row r="654" spans="1:8" ht="12.75">
      <c r="A654" s="5"/>
      <c r="B654" s="10"/>
      <c r="C654" s="339" t="s">
        <v>351</v>
      </c>
      <c r="D654" s="73">
        <v>100</v>
      </c>
      <c r="E654" s="73">
        <v>55</v>
      </c>
      <c r="F654" s="73">
        <v>55</v>
      </c>
      <c r="G654" s="73"/>
      <c r="H654" s="362">
        <v>0.6</v>
      </c>
    </row>
    <row r="655" spans="1:8" ht="12.75">
      <c r="A655" s="5"/>
      <c r="B655" s="10"/>
      <c r="C655" s="339" t="s">
        <v>292</v>
      </c>
      <c r="D655" s="73">
        <v>1279</v>
      </c>
      <c r="E655" s="73">
        <v>374</v>
      </c>
      <c r="F655" s="73">
        <v>374</v>
      </c>
      <c r="G655" s="73">
        <v>0</v>
      </c>
      <c r="H655" s="362" t="s">
        <v>463</v>
      </c>
    </row>
    <row r="656" spans="1:8" ht="12.75">
      <c r="A656" s="5"/>
      <c r="B656" s="10"/>
      <c r="C656" s="339" t="s">
        <v>300</v>
      </c>
      <c r="D656" s="73">
        <v>240</v>
      </c>
      <c r="E656" s="73">
        <v>184</v>
      </c>
      <c r="F656" s="73">
        <v>184</v>
      </c>
      <c r="G656" s="73"/>
      <c r="H656" s="362">
        <v>0.2</v>
      </c>
    </row>
    <row r="657" spans="1:8" ht="12.75">
      <c r="A657" s="5"/>
      <c r="B657" s="10"/>
      <c r="C657" s="339" t="s">
        <v>301</v>
      </c>
      <c r="D657" s="73">
        <v>40</v>
      </c>
      <c r="E657" s="73">
        <v>25</v>
      </c>
      <c r="F657" s="73">
        <v>25</v>
      </c>
      <c r="G657" s="73"/>
      <c r="H657" s="362">
        <v>0.15</v>
      </c>
    </row>
    <row r="658" spans="1:8" ht="12.75">
      <c r="A658" s="5"/>
      <c r="B658" s="10"/>
      <c r="C658" s="339" t="s">
        <v>408</v>
      </c>
      <c r="D658" s="73">
        <v>19</v>
      </c>
      <c r="E658" s="73">
        <v>8</v>
      </c>
      <c r="F658" s="73">
        <v>8</v>
      </c>
      <c r="G658" s="73"/>
      <c r="H658" s="362">
        <v>1.4</v>
      </c>
    </row>
    <row r="659" spans="1:8" ht="12.75">
      <c r="A659" s="5"/>
      <c r="B659" s="10" t="s">
        <v>172</v>
      </c>
      <c r="C659" s="339" t="s">
        <v>308</v>
      </c>
      <c r="D659" s="73">
        <v>1</v>
      </c>
      <c r="E659" s="73">
        <v>1</v>
      </c>
      <c r="F659" s="73">
        <v>1</v>
      </c>
      <c r="G659" s="73"/>
      <c r="H659" s="367">
        <v>0.15</v>
      </c>
    </row>
    <row r="660" spans="1:8" ht="12.75">
      <c r="A660" s="5"/>
      <c r="B660" s="10" t="s">
        <v>184</v>
      </c>
      <c r="C660" s="339" t="s">
        <v>309</v>
      </c>
      <c r="D660" s="73">
        <v>300</v>
      </c>
      <c r="E660" s="73">
        <v>240</v>
      </c>
      <c r="F660" s="73">
        <v>237</v>
      </c>
      <c r="G660" s="73">
        <v>0</v>
      </c>
      <c r="H660" s="362">
        <v>0.2</v>
      </c>
    </row>
    <row r="661" spans="1:8" ht="12.75">
      <c r="A661" s="5"/>
      <c r="B661" s="10"/>
      <c r="C661" s="339" t="s">
        <v>568</v>
      </c>
      <c r="D661" s="73">
        <v>25</v>
      </c>
      <c r="E661" s="73">
        <v>25</v>
      </c>
      <c r="F661" s="73">
        <v>25</v>
      </c>
      <c r="G661" s="73">
        <v>0</v>
      </c>
      <c r="H661" s="362">
        <v>4.8</v>
      </c>
    </row>
    <row r="662" spans="1:8" ht="12.75">
      <c r="A662" s="5"/>
      <c r="B662" s="10" t="s">
        <v>240</v>
      </c>
      <c r="C662" s="339" t="s">
        <v>321</v>
      </c>
      <c r="D662" s="73">
        <v>4700</v>
      </c>
      <c r="E662" s="73">
        <v>3567</v>
      </c>
      <c r="F662" s="73"/>
      <c r="G662" s="73">
        <v>3567</v>
      </c>
      <c r="H662" s="362">
        <v>0.4</v>
      </c>
    </row>
    <row r="663" spans="1:8" ht="12.75">
      <c r="A663" s="5"/>
      <c r="B663" s="10"/>
      <c r="C663" s="339" t="s">
        <v>314</v>
      </c>
      <c r="D663" s="73">
        <v>37</v>
      </c>
      <c r="E663" s="73">
        <v>24</v>
      </c>
      <c r="F663" s="73">
        <v>24</v>
      </c>
      <c r="G663" s="73"/>
      <c r="H663" s="362">
        <v>0.3</v>
      </c>
    </row>
    <row r="664" spans="1:8" ht="12.75">
      <c r="A664" s="5"/>
      <c r="B664" s="10"/>
      <c r="C664" s="339" t="s">
        <v>318</v>
      </c>
      <c r="D664" s="73">
        <v>60</v>
      </c>
      <c r="E664" s="73">
        <v>44</v>
      </c>
      <c r="F664" s="73"/>
      <c r="G664" s="73">
        <v>44</v>
      </c>
      <c r="H664" s="367">
        <v>1.75</v>
      </c>
    </row>
    <row r="665" spans="1:8" ht="12.75">
      <c r="A665" s="5"/>
      <c r="B665" s="10"/>
      <c r="C665" s="339" t="s">
        <v>298</v>
      </c>
      <c r="D665" s="73">
        <v>2498</v>
      </c>
      <c r="E665" s="73">
        <v>514</v>
      </c>
      <c r="F665" s="73">
        <v>514</v>
      </c>
      <c r="G665" s="73"/>
      <c r="H665" s="362">
        <v>0.6</v>
      </c>
    </row>
    <row r="666" spans="1:8" ht="12.75">
      <c r="A666" s="5"/>
      <c r="B666" s="10"/>
      <c r="C666" s="339" t="s">
        <v>792</v>
      </c>
      <c r="D666" s="73">
        <v>335</v>
      </c>
      <c r="E666" s="73">
        <v>310</v>
      </c>
      <c r="F666" s="73"/>
      <c r="G666" s="73">
        <v>310</v>
      </c>
      <c r="H666" s="362">
        <v>4</v>
      </c>
    </row>
    <row r="667" spans="1:8" ht="12.75">
      <c r="A667" s="5"/>
      <c r="B667" s="10" t="s">
        <v>231</v>
      </c>
      <c r="C667" s="339" t="s">
        <v>320</v>
      </c>
      <c r="D667" s="73">
        <v>100</v>
      </c>
      <c r="E667" s="73">
        <v>37</v>
      </c>
      <c r="F667" s="73">
        <v>37</v>
      </c>
      <c r="G667" s="73">
        <v>0</v>
      </c>
      <c r="H667" s="362">
        <v>0.6</v>
      </c>
    </row>
    <row r="668" spans="1:8" ht="12.75">
      <c r="A668" s="5"/>
      <c r="B668" s="10"/>
      <c r="C668" s="339" t="s">
        <v>315</v>
      </c>
      <c r="D668" s="73">
        <v>4</v>
      </c>
      <c r="E668" s="73">
        <v>1</v>
      </c>
      <c r="F668" s="73">
        <v>1</v>
      </c>
      <c r="G668" s="73">
        <v>0</v>
      </c>
      <c r="H668" s="362">
        <v>1.25</v>
      </c>
    </row>
    <row r="669" spans="1:8" ht="12.75">
      <c r="A669" s="5"/>
      <c r="B669" s="10"/>
      <c r="C669" s="339" t="s">
        <v>302</v>
      </c>
      <c r="D669" s="73">
        <v>30</v>
      </c>
      <c r="E669" s="73">
        <v>17</v>
      </c>
      <c r="F669" s="73">
        <v>17</v>
      </c>
      <c r="G669" s="73">
        <v>0</v>
      </c>
      <c r="H669" s="362">
        <v>0.15</v>
      </c>
    </row>
    <row r="670" spans="1:8" ht="12.75">
      <c r="A670" s="5"/>
      <c r="B670" s="10"/>
      <c r="C670" s="339" t="s">
        <v>290</v>
      </c>
      <c r="D670" s="73">
        <v>360</v>
      </c>
      <c r="E670" s="73">
        <v>297</v>
      </c>
      <c r="F670" s="73">
        <v>297</v>
      </c>
      <c r="G670" s="73">
        <v>0</v>
      </c>
      <c r="H670" s="362">
        <v>0.4</v>
      </c>
    </row>
    <row r="671" spans="1:8" ht="12.75">
      <c r="A671" s="5"/>
      <c r="B671" s="10"/>
      <c r="C671" s="339" t="s">
        <v>306</v>
      </c>
      <c r="D671" s="73">
        <v>673</v>
      </c>
      <c r="E671" s="73">
        <v>642</v>
      </c>
      <c r="F671" s="73">
        <v>642</v>
      </c>
      <c r="G671" s="73">
        <v>0</v>
      </c>
      <c r="H671" s="362">
        <v>0.5</v>
      </c>
    </row>
    <row r="672" spans="1:8" ht="12.75">
      <c r="A672" s="5"/>
      <c r="B672" s="10"/>
      <c r="C672" s="339" t="s">
        <v>297</v>
      </c>
      <c r="D672" s="73">
        <v>220</v>
      </c>
      <c r="E672" s="73">
        <v>65</v>
      </c>
      <c r="F672" s="73">
        <v>65</v>
      </c>
      <c r="G672" s="73">
        <v>0</v>
      </c>
      <c r="H672" s="362" t="s">
        <v>490</v>
      </c>
    </row>
    <row r="673" spans="1:8" ht="12.75">
      <c r="A673" s="5"/>
      <c r="B673" s="10"/>
      <c r="C673" s="339" t="s">
        <v>296</v>
      </c>
      <c r="D673" s="73">
        <v>300</v>
      </c>
      <c r="E673" s="73">
        <v>82</v>
      </c>
      <c r="F673" s="73">
        <v>82</v>
      </c>
      <c r="G673" s="73">
        <v>0</v>
      </c>
      <c r="H673" s="362">
        <v>0.19</v>
      </c>
    </row>
    <row r="674" spans="1:8" ht="12.75">
      <c r="A674" s="5"/>
      <c r="B674" s="10"/>
      <c r="C674" s="339" t="s">
        <v>328</v>
      </c>
      <c r="D674" s="73">
        <v>2000</v>
      </c>
      <c r="E674" s="73">
        <v>1050</v>
      </c>
      <c r="F674" s="73">
        <v>0</v>
      </c>
      <c r="G674" s="73">
        <v>1050</v>
      </c>
      <c r="H674" s="362">
        <v>0.45</v>
      </c>
    </row>
    <row r="675" spans="1:8" ht="12.75">
      <c r="A675" s="5"/>
      <c r="B675" s="10"/>
      <c r="C675" s="339" t="s">
        <v>326</v>
      </c>
      <c r="D675" s="73">
        <v>1930</v>
      </c>
      <c r="E675" s="73">
        <v>336</v>
      </c>
      <c r="F675" s="73">
        <v>336</v>
      </c>
      <c r="G675" s="73">
        <v>0</v>
      </c>
      <c r="H675" s="362" t="s">
        <v>491</v>
      </c>
    </row>
    <row r="676" spans="1:8" ht="12.75">
      <c r="A676" s="5"/>
      <c r="B676" s="10"/>
      <c r="C676" s="339" t="s">
        <v>363</v>
      </c>
      <c r="D676" s="73">
        <v>0</v>
      </c>
      <c r="E676" s="73">
        <v>32</v>
      </c>
      <c r="F676" s="73">
        <v>20</v>
      </c>
      <c r="G676" s="73">
        <v>0</v>
      </c>
      <c r="H676" s="362" t="s">
        <v>441</v>
      </c>
    </row>
    <row r="677" spans="1:8" ht="12.75">
      <c r="A677" s="5"/>
      <c r="B677" s="10"/>
      <c r="C677" s="339" t="s">
        <v>308</v>
      </c>
      <c r="D677" s="73">
        <v>30</v>
      </c>
      <c r="E677" s="73">
        <v>17</v>
      </c>
      <c r="F677" s="73">
        <v>17</v>
      </c>
      <c r="G677" s="73">
        <v>0</v>
      </c>
      <c r="H677" s="362" t="s">
        <v>371</v>
      </c>
    </row>
    <row r="678" spans="1:8" ht="12.75">
      <c r="A678" s="5"/>
      <c r="B678" s="10" t="s">
        <v>93</v>
      </c>
      <c r="C678" s="339" t="s">
        <v>724</v>
      </c>
      <c r="D678" s="73">
        <v>20</v>
      </c>
      <c r="E678" s="73">
        <v>4</v>
      </c>
      <c r="F678" s="73">
        <v>4</v>
      </c>
      <c r="G678" s="73"/>
      <c r="H678" s="367">
        <v>3.5</v>
      </c>
    </row>
    <row r="679" spans="1:8" ht="12.75">
      <c r="A679" s="5"/>
      <c r="B679" s="10"/>
      <c r="C679" s="339" t="s">
        <v>745</v>
      </c>
      <c r="D679" s="73">
        <v>2700</v>
      </c>
      <c r="E679" s="73">
        <v>37</v>
      </c>
      <c r="F679" s="73">
        <v>37</v>
      </c>
      <c r="G679" s="73"/>
      <c r="H679" s="367">
        <v>0.9</v>
      </c>
    </row>
    <row r="680" spans="1:8" ht="12.75">
      <c r="A680" s="5"/>
      <c r="B680" s="10"/>
      <c r="C680" s="339" t="s">
        <v>754</v>
      </c>
      <c r="D680" s="198">
        <v>543</v>
      </c>
      <c r="E680" s="198">
        <v>128</v>
      </c>
      <c r="F680" s="198">
        <v>128</v>
      </c>
      <c r="G680" s="198"/>
      <c r="H680" s="338">
        <v>1.5</v>
      </c>
    </row>
    <row r="681" spans="1:8" ht="12.75" customHeight="1">
      <c r="A681" s="2" t="s">
        <v>908</v>
      </c>
      <c r="B681" s="3" t="s">
        <v>400</v>
      </c>
      <c r="C681" s="60"/>
      <c r="D681" s="87">
        <f>SUM(D682:D685)</f>
        <v>693</v>
      </c>
      <c r="E681" s="87">
        <f>SUM(E682:E685)</f>
        <v>534</v>
      </c>
      <c r="F681" s="87">
        <f>SUM(F682:F685)</f>
        <v>534</v>
      </c>
      <c r="G681" s="87">
        <f>SUM(G682:G685)</f>
        <v>0</v>
      </c>
      <c r="H681" s="88"/>
    </row>
    <row r="682" spans="1:8" ht="12.75" customHeight="1">
      <c r="A682" s="5"/>
      <c r="B682" s="10" t="s">
        <v>93</v>
      </c>
      <c r="C682" s="339" t="s">
        <v>769</v>
      </c>
      <c r="D682" s="73">
        <v>374</v>
      </c>
      <c r="E682" s="73">
        <v>366</v>
      </c>
      <c r="F682" s="73">
        <v>366</v>
      </c>
      <c r="G682" s="376"/>
      <c r="H682" s="362">
        <v>0.4</v>
      </c>
    </row>
    <row r="683" spans="1:8" ht="12.75" customHeight="1">
      <c r="A683" s="5"/>
      <c r="B683" s="10"/>
      <c r="C683" s="339" t="s">
        <v>304</v>
      </c>
      <c r="D683" s="73">
        <v>104</v>
      </c>
      <c r="E683" s="73">
        <v>82</v>
      </c>
      <c r="F683" s="73">
        <v>82</v>
      </c>
      <c r="G683" s="376"/>
      <c r="H683" s="362">
        <v>0.55</v>
      </c>
    </row>
    <row r="684" spans="1:8" ht="12.75" customHeight="1">
      <c r="A684" s="5"/>
      <c r="B684" s="14"/>
      <c r="C684" s="339" t="s">
        <v>722</v>
      </c>
      <c r="D684" s="73">
        <v>75</v>
      </c>
      <c r="E684" s="73">
        <v>61</v>
      </c>
      <c r="F684" s="73">
        <v>61</v>
      </c>
      <c r="G684" s="376"/>
      <c r="H684" s="362">
        <v>0.4</v>
      </c>
    </row>
    <row r="685" spans="1:8" ht="12.75" customHeight="1">
      <c r="A685" s="9"/>
      <c r="B685" s="94"/>
      <c r="C685" s="193" t="s">
        <v>727</v>
      </c>
      <c r="D685" s="365">
        <v>140</v>
      </c>
      <c r="E685" s="365">
        <v>25</v>
      </c>
      <c r="F685" s="365">
        <v>25</v>
      </c>
      <c r="G685" s="365"/>
      <c r="H685" s="366">
        <v>0.9</v>
      </c>
    </row>
    <row r="686" spans="1:8" ht="12.75" customHeight="1">
      <c r="A686" s="2" t="s">
        <v>909</v>
      </c>
      <c r="B686" s="3" t="s">
        <v>106</v>
      </c>
      <c r="C686" s="60"/>
      <c r="D686" s="87">
        <f>SUM(D687:D690)</f>
        <v>629</v>
      </c>
      <c r="E686" s="87">
        <f>SUM(E687:E690)</f>
        <v>512</v>
      </c>
      <c r="F686" s="87">
        <f>SUM(F687:F690)</f>
        <v>512</v>
      </c>
      <c r="G686" s="87">
        <f>SUM(G687:G690)</f>
        <v>0</v>
      </c>
      <c r="H686" s="88"/>
    </row>
    <row r="687" spans="1:8" ht="12.75" customHeight="1">
      <c r="A687" s="5"/>
      <c r="B687" s="10" t="s">
        <v>160</v>
      </c>
      <c r="C687" s="339" t="s">
        <v>622</v>
      </c>
      <c r="D687" s="73">
        <v>60</v>
      </c>
      <c r="E687" s="73">
        <v>34</v>
      </c>
      <c r="F687" s="73">
        <v>34</v>
      </c>
      <c r="G687" s="73"/>
      <c r="H687" s="362">
        <v>1.5</v>
      </c>
    </row>
    <row r="688" spans="1:8" ht="12.75" customHeight="1">
      <c r="A688" s="12"/>
      <c r="B688" s="19"/>
      <c r="C688" s="342" t="s">
        <v>616</v>
      </c>
      <c r="D688" s="363">
        <v>130</v>
      </c>
      <c r="E688" s="363">
        <v>72</v>
      </c>
      <c r="F688" s="363">
        <v>72</v>
      </c>
      <c r="G688" s="363"/>
      <c r="H688" s="364">
        <v>1.2</v>
      </c>
    </row>
    <row r="689" spans="1:8" ht="12.75" customHeight="1">
      <c r="A689" s="12"/>
      <c r="B689" s="19" t="s">
        <v>93</v>
      </c>
      <c r="C689" s="342" t="s">
        <v>711</v>
      </c>
      <c r="D689" s="363">
        <v>394</v>
      </c>
      <c r="E689" s="363">
        <v>364</v>
      </c>
      <c r="F689" s="363">
        <v>364</v>
      </c>
      <c r="G689" s="363"/>
      <c r="H689" s="364">
        <v>0.6</v>
      </c>
    </row>
    <row r="690" spans="1:8" ht="12.75" customHeight="1">
      <c r="A690" s="9"/>
      <c r="B690" s="11"/>
      <c r="C690" s="193" t="s">
        <v>728</v>
      </c>
      <c r="D690" s="365">
        <v>45</v>
      </c>
      <c r="E690" s="365">
        <v>42</v>
      </c>
      <c r="F690" s="365">
        <v>42</v>
      </c>
      <c r="G690" s="365"/>
      <c r="H690" s="366">
        <v>0.3</v>
      </c>
    </row>
    <row r="691" spans="1:8" ht="12.75" customHeight="1">
      <c r="A691" s="2" t="s">
        <v>910</v>
      </c>
      <c r="B691" s="3" t="s">
        <v>69</v>
      </c>
      <c r="C691" s="15"/>
      <c r="D691" s="44">
        <f>SUM(D692:D707)</f>
        <v>5962</v>
      </c>
      <c r="E691" s="44">
        <f>SUM(E692:E707)</f>
        <v>4379</v>
      </c>
      <c r="F691" s="44">
        <f>SUM(F692:F707)</f>
        <v>4197</v>
      </c>
      <c r="G691" s="44">
        <f>SUM(G692:G707)</f>
        <v>165</v>
      </c>
      <c r="H691" s="45"/>
    </row>
    <row r="692" spans="1:8" ht="12.75" customHeight="1">
      <c r="A692" s="7"/>
      <c r="B692" s="10" t="s">
        <v>160</v>
      </c>
      <c r="C692" s="377" t="s">
        <v>622</v>
      </c>
      <c r="D692" s="73">
        <v>125</v>
      </c>
      <c r="E692" s="73">
        <v>28</v>
      </c>
      <c r="F692" s="73">
        <v>28</v>
      </c>
      <c r="G692" s="73"/>
      <c r="H692" s="362">
        <v>1.2</v>
      </c>
    </row>
    <row r="693" spans="1:8" ht="12.75" customHeight="1">
      <c r="A693" s="7"/>
      <c r="B693" s="10"/>
      <c r="C693" s="377" t="s">
        <v>616</v>
      </c>
      <c r="D693" s="73">
        <v>130</v>
      </c>
      <c r="E693" s="73">
        <v>83</v>
      </c>
      <c r="F693" s="73">
        <v>83</v>
      </c>
      <c r="G693" s="73"/>
      <c r="H693" s="362">
        <v>0.6</v>
      </c>
    </row>
    <row r="694" spans="1:8" ht="12.75" customHeight="1">
      <c r="A694" s="7"/>
      <c r="B694" s="10"/>
      <c r="C694" s="377" t="s">
        <v>383</v>
      </c>
      <c r="D694" s="73">
        <v>355</v>
      </c>
      <c r="E694" s="73">
        <v>222</v>
      </c>
      <c r="F694" s="73">
        <v>222</v>
      </c>
      <c r="G694" s="73"/>
      <c r="H694" s="362">
        <v>1</v>
      </c>
    </row>
    <row r="695" spans="1:8" ht="12.75" customHeight="1">
      <c r="A695" s="7"/>
      <c r="B695" s="10"/>
      <c r="C695" s="377" t="s">
        <v>296</v>
      </c>
      <c r="D695" s="73">
        <v>900</v>
      </c>
      <c r="E695" s="73">
        <v>656</v>
      </c>
      <c r="F695" s="73">
        <v>656</v>
      </c>
      <c r="G695" s="73"/>
      <c r="H695" s="362">
        <v>0.5</v>
      </c>
    </row>
    <row r="696" spans="1:8" ht="12.75" customHeight="1">
      <c r="A696" s="7"/>
      <c r="B696" s="10"/>
      <c r="C696" s="339" t="s">
        <v>297</v>
      </c>
      <c r="D696" s="73">
        <v>1350</v>
      </c>
      <c r="E696" s="73">
        <v>779</v>
      </c>
      <c r="F696" s="73">
        <v>779</v>
      </c>
      <c r="G696" s="73"/>
      <c r="H696" s="362">
        <v>1</v>
      </c>
    </row>
    <row r="697" spans="1:8" ht="12.75" customHeight="1">
      <c r="A697" s="7"/>
      <c r="B697" s="10"/>
      <c r="C697" s="339" t="s">
        <v>359</v>
      </c>
      <c r="D697" s="73">
        <v>350</v>
      </c>
      <c r="E697" s="73">
        <v>339</v>
      </c>
      <c r="F697" s="73">
        <v>322</v>
      </c>
      <c r="G697" s="73"/>
      <c r="H697" s="362">
        <v>0.45</v>
      </c>
    </row>
    <row r="698" spans="1:8" ht="12.75" customHeight="1">
      <c r="A698" s="7"/>
      <c r="B698" s="19" t="s">
        <v>240</v>
      </c>
      <c r="C698" s="342" t="s">
        <v>313</v>
      </c>
      <c r="D698" s="363">
        <v>170</v>
      </c>
      <c r="E698" s="363">
        <v>165</v>
      </c>
      <c r="F698" s="363"/>
      <c r="G698" s="363">
        <v>165</v>
      </c>
      <c r="H698" s="364">
        <v>0.9</v>
      </c>
    </row>
    <row r="699" spans="1:8" ht="12.75" customHeight="1">
      <c r="A699" s="7"/>
      <c r="B699" s="19"/>
      <c r="C699" s="342" t="s">
        <v>302</v>
      </c>
      <c r="D699" s="363">
        <v>35</v>
      </c>
      <c r="E699" s="363">
        <v>35</v>
      </c>
      <c r="F699" s="363">
        <v>35</v>
      </c>
      <c r="G699" s="363"/>
      <c r="H699" s="364">
        <v>0.4</v>
      </c>
    </row>
    <row r="700" spans="1:8" ht="12.75" customHeight="1">
      <c r="A700" s="7"/>
      <c r="B700" s="19"/>
      <c r="C700" s="342" t="s">
        <v>306</v>
      </c>
      <c r="D700" s="363">
        <v>100</v>
      </c>
      <c r="E700" s="363">
        <v>40</v>
      </c>
      <c r="F700" s="363">
        <v>40</v>
      </c>
      <c r="G700" s="363"/>
      <c r="H700" s="364">
        <v>0.5</v>
      </c>
    </row>
    <row r="701" spans="1:8" ht="12.75" customHeight="1">
      <c r="A701" s="7"/>
      <c r="B701" s="19"/>
      <c r="C701" s="342" t="s">
        <v>298</v>
      </c>
      <c r="D701" s="363">
        <v>116</v>
      </c>
      <c r="E701" s="363">
        <v>29</v>
      </c>
      <c r="F701" s="363">
        <v>29</v>
      </c>
      <c r="G701" s="363"/>
      <c r="H701" s="364">
        <v>1</v>
      </c>
    </row>
    <row r="702" spans="1:8" ht="12.75" customHeight="1">
      <c r="A702" s="7"/>
      <c r="B702" s="19"/>
      <c r="C702" s="342" t="s">
        <v>309</v>
      </c>
      <c r="D702" s="363">
        <v>50</v>
      </c>
      <c r="E702" s="363">
        <v>20</v>
      </c>
      <c r="F702" s="363">
        <v>20</v>
      </c>
      <c r="G702" s="363"/>
      <c r="H702" s="364">
        <v>0.3</v>
      </c>
    </row>
    <row r="703" spans="1:8" ht="12.75" customHeight="1">
      <c r="A703" s="33"/>
      <c r="B703" s="19" t="s">
        <v>231</v>
      </c>
      <c r="C703" s="342" t="s">
        <v>302</v>
      </c>
      <c r="D703" s="363">
        <v>160</v>
      </c>
      <c r="E703" s="363">
        <v>160</v>
      </c>
      <c r="F703" s="363">
        <v>160</v>
      </c>
      <c r="G703" s="363">
        <v>0</v>
      </c>
      <c r="H703" s="364">
        <v>0.35</v>
      </c>
    </row>
    <row r="704" spans="1:8" ht="12.75" customHeight="1">
      <c r="A704" s="33"/>
      <c r="B704" s="19" t="s">
        <v>93</v>
      </c>
      <c r="C704" s="342" t="s">
        <v>711</v>
      </c>
      <c r="D704" s="363">
        <v>1162</v>
      </c>
      <c r="E704" s="363">
        <v>954</v>
      </c>
      <c r="F704" s="363">
        <v>954</v>
      </c>
      <c r="G704" s="363"/>
      <c r="H704" s="364">
        <v>0.4</v>
      </c>
    </row>
    <row r="705" spans="1:8" ht="12.75" customHeight="1">
      <c r="A705" s="33"/>
      <c r="B705" s="19"/>
      <c r="C705" s="342" t="s">
        <v>746</v>
      </c>
      <c r="D705" s="363">
        <v>469</v>
      </c>
      <c r="E705" s="363">
        <v>450</v>
      </c>
      <c r="F705" s="363">
        <v>450</v>
      </c>
      <c r="G705" s="363"/>
      <c r="H705" s="364">
        <v>1</v>
      </c>
    </row>
    <row r="706" spans="1:8" ht="12.75" customHeight="1">
      <c r="A706" s="33"/>
      <c r="B706" s="19"/>
      <c r="C706" s="342" t="s">
        <v>715</v>
      </c>
      <c r="D706" s="363">
        <v>436</v>
      </c>
      <c r="E706" s="363">
        <v>374</v>
      </c>
      <c r="F706" s="363">
        <v>374</v>
      </c>
      <c r="G706" s="363"/>
      <c r="H706" s="364">
        <v>0.5</v>
      </c>
    </row>
    <row r="707" spans="1:8" ht="12.75" customHeight="1">
      <c r="A707" s="9"/>
      <c r="B707" s="70"/>
      <c r="C707" s="193" t="s">
        <v>712</v>
      </c>
      <c r="D707" s="365">
        <v>54</v>
      </c>
      <c r="E707" s="365">
        <v>45</v>
      </c>
      <c r="F707" s="365">
        <v>45</v>
      </c>
      <c r="G707" s="365"/>
      <c r="H707" s="366">
        <v>0.6</v>
      </c>
    </row>
    <row r="708" spans="1:8" ht="12.75" customHeight="1">
      <c r="A708" s="2" t="s">
        <v>911</v>
      </c>
      <c r="B708" s="96" t="s">
        <v>405</v>
      </c>
      <c r="C708" s="60"/>
      <c r="D708" s="87">
        <f>SUM(D709:D710)</f>
        <v>671</v>
      </c>
      <c r="E708" s="87">
        <f>SUM(E709:E710)</f>
        <v>612</v>
      </c>
      <c r="F708" s="87">
        <f>SUM(F709:F710)</f>
        <v>612</v>
      </c>
      <c r="G708" s="87">
        <f>SUM(G709:G710)</f>
        <v>0</v>
      </c>
      <c r="H708" s="88"/>
    </row>
    <row r="709" spans="1:8" ht="12.75" customHeight="1">
      <c r="A709" s="33"/>
      <c r="B709" s="19" t="s">
        <v>93</v>
      </c>
      <c r="C709" s="190" t="s">
        <v>711</v>
      </c>
      <c r="D709" s="370">
        <v>636</v>
      </c>
      <c r="E709" s="370">
        <v>580</v>
      </c>
      <c r="F709" s="370">
        <v>580</v>
      </c>
      <c r="G709" s="370"/>
      <c r="H709" s="239">
        <v>0.5</v>
      </c>
    </row>
    <row r="710" spans="1:8" ht="12.75" customHeight="1">
      <c r="A710" s="9"/>
      <c r="B710" s="271"/>
      <c r="C710" s="193" t="s">
        <v>728</v>
      </c>
      <c r="D710" s="365">
        <v>35</v>
      </c>
      <c r="E710" s="365">
        <v>32</v>
      </c>
      <c r="F710" s="365">
        <v>32</v>
      </c>
      <c r="G710" s="365"/>
      <c r="H710" s="366">
        <v>0.2</v>
      </c>
    </row>
    <row r="711" spans="1:8" ht="12.75" customHeight="1">
      <c r="A711" s="2" t="s">
        <v>912</v>
      </c>
      <c r="B711" s="21" t="s">
        <v>755</v>
      </c>
      <c r="C711" s="60"/>
      <c r="D711" s="87">
        <f>SUM(D712)</f>
        <v>260</v>
      </c>
      <c r="E711" s="87">
        <f>SUM(E712)</f>
        <v>250</v>
      </c>
      <c r="F711" s="87">
        <f>SUM(F712)</f>
        <v>250</v>
      </c>
      <c r="G711" s="87">
        <f>SUM(G712)</f>
        <v>0</v>
      </c>
      <c r="H711" s="88"/>
    </row>
    <row r="712" spans="1:8" ht="12.75" customHeight="1">
      <c r="A712" s="145"/>
      <c r="B712" s="70" t="s">
        <v>93</v>
      </c>
      <c r="C712" s="193" t="s">
        <v>711</v>
      </c>
      <c r="D712" s="365">
        <v>260</v>
      </c>
      <c r="E712" s="365">
        <v>250</v>
      </c>
      <c r="F712" s="365">
        <v>250</v>
      </c>
      <c r="G712" s="365"/>
      <c r="H712" s="366">
        <v>0.25</v>
      </c>
    </row>
    <row r="713" spans="1:8" ht="12.75" customHeight="1">
      <c r="A713" s="7" t="s">
        <v>913</v>
      </c>
      <c r="B713" s="4" t="s">
        <v>332</v>
      </c>
      <c r="C713" s="84"/>
      <c r="D713" s="97">
        <f>SUM(D714)</f>
        <v>130</v>
      </c>
      <c r="E713" s="97">
        <f>SUM(E714)</f>
        <v>46</v>
      </c>
      <c r="F713" s="97">
        <f>SUM(F714)</f>
        <v>46</v>
      </c>
      <c r="G713" s="97">
        <f>SUM(G714)</f>
        <v>0</v>
      </c>
      <c r="H713" s="86"/>
    </row>
    <row r="714" spans="1:8" ht="12.75" customHeight="1">
      <c r="A714" s="9"/>
      <c r="B714" s="70" t="s">
        <v>160</v>
      </c>
      <c r="C714" s="193" t="s">
        <v>623</v>
      </c>
      <c r="D714" s="365">
        <v>130</v>
      </c>
      <c r="E714" s="365">
        <v>46</v>
      </c>
      <c r="F714" s="365">
        <v>46</v>
      </c>
      <c r="G714" s="365"/>
      <c r="H714" s="366">
        <v>0.6</v>
      </c>
    </row>
    <row r="715" spans="1:8" ht="12.75" customHeight="1">
      <c r="A715" s="2" t="s">
        <v>914</v>
      </c>
      <c r="B715" s="21" t="s">
        <v>756</v>
      </c>
      <c r="C715" s="60"/>
      <c r="D715" s="87">
        <f>SUM(D716)</f>
        <v>35</v>
      </c>
      <c r="E715" s="87">
        <f>SUM(E716)</f>
        <v>32</v>
      </c>
      <c r="F715" s="87">
        <f>SUM(F716)</f>
        <v>32</v>
      </c>
      <c r="G715" s="87">
        <f>SUM(G716)</f>
        <v>0</v>
      </c>
      <c r="H715" s="88"/>
    </row>
    <row r="716" spans="1:8" ht="12.75" customHeight="1">
      <c r="A716" s="145"/>
      <c r="B716" s="70" t="s">
        <v>93</v>
      </c>
      <c r="C716" s="193" t="s">
        <v>728</v>
      </c>
      <c r="D716" s="365">
        <v>35</v>
      </c>
      <c r="E716" s="365">
        <v>32</v>
      </c>
      <c r="F716" s="365">
        <v>32</v>
      </c>
      <c r="G716" s="365"/>
      <c r="H716" s="366">
        <v>0.2</v>
      </c>
    </row>
    <row r="717" spans="1:8" ht="12.75" customHeight="1">
      <c r="A717" s="2" t="s">
        <v>915</v>
      </c>
      <c r="B717" s="21" t="s">
        <v>203</v>
      </c>
      <c r="C717" s="60"/>
      <c r="D717" s="87">
        <f>SUM(D718:D721)</f>
        <v>2715</v>
      </c>
      <c r="E717" s="87">
        <f>SUM(E718:E721)</f>
        <v>1744</v>
      </c>
      <c r="F717" s="87">
        <f>SUM(F718:F721)</f>
        <v>1744</v>
      </c>
      <c r="G717" s="87">
        <f>SUM(G718:G721)</f>
        <v>0</v>
      </c>
      <c r="H717" s="88"/>
    </row>
    <row r="718" spans="1:8" ht="12.75" customHeight="1">
      <c r="A718" s="7"/>
      <c r="B718" s="47" t="s">
        <v>240</v>
      </c>
      <c r="C718" s="84" t="s">
        <v>314</v>
      </c>
      <c r="D718" s="85">
        <v>1000</v>
      </c>
      <c r="E718" s="85">
        <v>418</v>
      </c>
      <c r="F718" s="85">
        <v>418</v>
      </c>
      <c r="G718" s="85"/>
      <c r="H718" s="86">
        <v>1.25</v>
      </c>
    </row>
    <row r="719" spans="1:8" ht="12.75" customHeight="1">
      <c r="A719" s="5"/>
      <c r="B719" s="93" t="s">
        <v>231</v>
      </c>
      <c r="C719" s="339" t="s">
        <v>302</v>
      </c>
      <c r="D719" s="73">
        <v>1200</v>
      </c>
      <c r="E719" s="73">
        <v>1135</v>
      </c>
      <c r="F719" s="73">
        <v>1135</v>
      </c>
      <c r="G719" s="73">
        <v>0</v>
      </c>
      <c r="H719" s="362" t="s">
        <v>515</v>
      </c>
    </row>
    <row r="720" spans="1:8" ht="12.75" customHeight="1">
      <c r="A720" s="12"/>
      <c r="B720" s="89"/>
      <c r="C720" s="342" t="s">
        <v>290</v>
      </c>
      <c r="D720" s="363">
        <v>100</v>
      </c>
      <c r="E720" s="363">
        <v>76</v>
      </c>
      <c r="F720" s="363">
        <v>76</v>
      </c>
      <c r="G720" s="363">
        <v>0</v>
      </c>
      <c r="H720" s="364" t="s">
        <v>555</v>
      </c>
    </row>
    <row r="721" spans="1:8" ht="12.75" customHeight="1">
      <c r="A721" s="12"/>
      <c r="B721" s="89"/>
      <c r="C721" s="342" t="s">
        <v>306</v>
      </c>
      <c r="D721" s="363">
        <v>415</v>
      </c>
      <c r="E721" s="363">
        <v>115</v>
      </c>
      <c r="F721" s="363">
        <v>115</v>
      </c>
      <c r="G721" s="363">
        <v>0</v>
      </c>
      <c r="H721" s="364">
        <v>0.6</v>
      </c>
    </row>
    <row r="722" spans="1:8" ht="12.75">
      <c r="A722" s="2" t="s">
        <v>916</v>
      </c>
      <c r="B722" s="3" t="s">
        <v>47</v>
      </c>
      <c r="C722" s="15"/>
      <c r="D722" s="44">
        <f>SUM(D723:D803)</f>
        <v>59138</v>
      </c>
      <c r="E722" s="44">
        <f>SUM(E723:E803)</f>
        <v>36812</v>
      </c>
      <c r="F722" s="44">
        <f>SUM(F723:F803)</f>
        <v>26293</v>
      </c>
      <c r="G722" s="44">
        <f>SUM(G723:G803)</f>
        <v>10078</v>
      </c>
      <c r="H722" s="45"/>
    </row>
    <row r="723" spans="1:8" ht="12.75">
      <c r="A723" s="7"/>
      <c r="B723" s="10" t="s">
        <v>160</v>
      </c>
      <c r="C723" s="339" t="s">
        <v>298</v>
      </c>
      <c r="D723" s="73">
        <v>897</v>
      </c>
      <c r="E723" s="73">
        <v>526</v>
      </c>
      <c r="F723" s="73">
        <v>526</v>
      </c>
      <c r="G723" s="73"/>
      <c r="H723" s="362" t="s">
        <v>624</v>
      </c>
    </row>
    <row r="724" spans="1:8" ht="12.75">
      <c r="A724" s="7"/>
      <c r="B724" s="10"/>
      <c r="C724" s="339" t="s">
        <v>291</v>
      </c>
      <c r="D724" s="73">
        <v>180</v>
      </c>
      <c r="E724" s="73">
        <v>32</v>
      </c>
      <c r="F724" s="73">
        <v>32</v>
      </c>
      <c r="G724" s="73"/>
      <c r="H724" s="362">
        <v>1.5</v>
      </c>
    </row>
    <row r="725" spans="1:8" ht="12.75">
      <c r="A725" s="7"/>
      <c r="B725" s="10"/>
      <c r="C725" s="339" t="s">
        <v>296</v>
      </c>
      <c r="D725" s="73">
        <v>300</v>
      </c>
      <c r="E725" s="73">
        <v>160</v>
      </c>
      <c r="F725" s="73">
        <v>160</v>
      </c>
      <c r="G725" s="73"/>
      <c r="H725" s="362">
        <v>1.2</v>
      </c>
    </row>
    <row r="726" spans="1:8" ht="12.75">
      <c r="A726" s="7"/>
      <c r="B726" s="10"/>
      <c r="C726" s="339" t="s">
        <v>303</v>
      </c>
      <c r="D726" s="73">
        <v>270</v>
      </c>
      <c r="E726" s="73">
        <v>45</v>
      </c>
      <c r="F726" s="73">
        <v>45</v>
      </c>
      <c r="G726" s="73"/>
      <c r="H726" s="362">
        <v>0.9</v>
      </c>
    </row>
    <row r="727" spans="1:8" ht="12.75">
      <c r="A727" s="7"/>
      <c r="B727" s="10"/>
      <c r="C727" s="339" t="s">
        <v>315</v>
      </c>
      <c r="D727" s="73">
        <v>620</v>
      </c>
      <c r="E727" s="73">
        <v>475</v>
      </c>
      <c r="F727" s="73">
        <v>475</v>
      </c>
      <c r="G727" s="73"/>
      <c r="H727" s="362">
        <v>1.8</v>
      </c>
    </row>
    <row r="728" spans="1:8" ht="12.75">
      <c r="A728" s="7"/>
      <c r="B728" s="10"/>
      <c r="C728" s="339" t="s">
        <v>292</v>
      </c>
      <c r="D728" s="73">
        <v>600</v>
      </c>
      <c r="E728" s="73">
        <v>23</v>
      </c>
      <c r="F728" s="73">
        <v>23</v>
      </c>
      <c r="G728" s="73"/>
      <c r="H728" s="362" t="s">
        <v>625</v>
      </c>
    </row>
    <row r="729" spans="1:8" ht="12.75">
      <c r="A729" s="7"/>
      <c r="B729" s="10"/>
      <c r="C729" s="339" t="s">
        <v>288</v>
      </c>
      <c r="D729" s="73">
        <v>1303</v>
      </c>
      <c r="E729" s="73">
        <v>54</v>
      </c>
      <c r="F729" s="73">
        <v>54</v>
      </c>
      <c r="G729" s="73"/>
      <c r="H729" s="362">
        <v>2</v>
      </c>
    </row>
    <row r="730" spans="1:8" ht="12.75">
      <c r="A730" s="7"/>
      <c r="B730" s="10" t="s">
        <v>172</v>
      </c>
      <c r="C730" s="339" t="s">
        <v>290</v>
      </c>
      <c r="D730" s="73">
        <v>110</v>
      </c>
      <c r="E730" s="73">
        <v>110</v>
      </c>
      <c r="F730" s="73">
        <v>110</v>
      </c>
      <c r="G730" s="73"/>
      <c r="H730" s="362">
        <v>0.3</v>
      </c>
    </row>
    <row r="731" spans="1:8" ht="12.75">
      <c r="A731" s="7"/>
      <c r="B731" s="10"/>
      <c r="C731" s="339" t="s">
        <v>326</v>
      </c>
      <c r="D731" s="73">
        <v>70</v>
      </c>
      <c r="E731" s="73">
        <v>70</v>
      </c>
      <c r="F731" s="73">
        <v>70</v>
      </c>
      <c r="G731" s="73"/>
      <c r="H731" s="362">
        <v>2.3</v>
      </c>
    </row>
    <row r="732" spans="1:8" ht="12.75">
      <c r="A732" s="7"/>
      <c r="B732" s="10"/>
      <c r="C732" s="339" t="s">
        <v>314</v>
      </c>
      <c r="D732" s="73">
        <v>300</v>
      </c>
      <c r="E732" s="73">
        <v>300</v>
      </c>
      <c r="F732" s="73"/>
      <c r="G732" s="73">
        <v>300</v>
      </c>
      <c r="H732" s="362">
        <v>1.75</v>
      </c>
    </row>
    <row r="733" spans="1:8" ht="12.75">
      <c r="A733" s="7"/>
      <c r="B733" s="10"/>
      <c r="C733" s="339" t="s">
        <v>875</v>
      </c>
      <c r="D733" s="73">
        <v>1500</v>
      </c>
      <c r="E733" s="73">
        <v>638</v>
      </c>
      <c r="F733" s="73"/>
      <c r="G733" s="73">
        <v>638</v>
      </c>
      <c r="H733" s="362">
        <v>200</v>
      </c>
    </row>
    <row r="734" spans="1:8" ht="12.75">
      <c r="A734" s="7"/>
      <c r="B734" s="10" t="s">
        <v>184</v>
      </c>
      <c r="C734" s="339" t="s">
        <v>305</v>
      </c>
      <c r="D734" s="73">
        <v>85</v>
      </c>
      <c r="E734" s="73">
        <v>85</v>
      </c>
      <c r="F734" s="73">
        <v>84</v>
      </c>
      <c r="G734" s="73">
        <v>0</v>
      </c>
      <c r="H734" s="362">
        <v>0.3</v>
      </c>
    </row>
    <row r="735" spans="1:8" ht="12.75">
      <c r="A735" s="7"/>
      <c r="B735" s="10"/>
      <c r="C735" s="339" t="s">
        <v>320</v>
      </c>
      <c r="D735" s="73">
        <v>575</v>
      </c>
      <c r="E735" s="73">
        <v>465</v>
      </c>
      <c r="F735" s="73">
        <v>456</v>
      </c>
      <c r="G735" s="73">
        <v>0</v>
      </c>
      <c r="H735" s="367">
        <v>0.5</v>
      </c>
    </row>
    <row r="736" spans="1:8" ht="12.75">
      <c r="A736" s="7"/>
      <c r="B736" s="10"/>
      <c r="C736" s="339" t="s">
        <v>313</v>
      </c>
      <c r="D736" s="73">
        <v>524</v>
      </c>
      <c r="E736" s="73">
        <v>244</v>
      </c>
      <c r="F736" s="73">
        <v>239</v>
      </c>
      <c r="G736" s="73">
        <v>0</v>
      </c>
      <c r="H736" s="367">
        <v>1</v>
      </c>
    </row>
    <row r="737" spans="1:8" ht="12.75">
      <c r="A737" s="7"/>
      <c r="B737" s="10"/>
      <c r="C737" s="339" t="s">
        <v>315</v>
      </c>
      <c r="D737" s="73">
        <v>9</v>
      </c>
      <c r="E737" s="73">
        <v>9</v>
      </c>
      <c r="F737" s="73">
        <v>9</v>
      </c>
      <c r="G737" s="73">
        <v>0</v>
      </c>
      <c r="H737" s="367">
        <v>1.4</v>
      </c>
    </row>
    <row r="738" spans="1:8" ht="12.75">
      <c r="A738" s="7"/>
      <c r="B738" s="10"/>
      <c r="C738" s="339" t="s">
        <v>288</v>
      </c>
      <c r="D738" s="73">
        <v>3319</v>
      </c>
      <c r="E738" s="73">
        <v>3319</v>
      </c>
      <c r="F738" s="73">
        <v>0</v>
      </c>
      <c r="G738" s="73">
        <v>3319</v>
      </c>
      <c r="H738" s="367">
        <v>1.7</v>
      </c>
    </row>
    <row r="739" spans="1:8" ht="12.75">
      <c r="A739" s="7"/>
      <c r="B739" s="10"/>
      <c r="C739" s="339" t="s">
        <v>316</v>
      </c>
      <c r="D739" s="73">
        <v>250</v>
      </c>
      <c r="E739" s="73">
        <v>250</v>
      </c>
      <c r="F739" s="73">
        <v>250</v>
      </c>
      <c r="G739" s="73">
        <v>0</v>
      </c>
      <c r="H739" s="367">
        <v>1.4</v>
      </c>
    </row>
    <row r="740" spans="1:8" ht="12.75">
      <c r="A740" s="7"/>
      <c r="B740" s="10"/>
      <c r="C740" s="339" t="s">
        <v>295</v>
      </c>
      <c r="D740" s="73">
        <v>40</v>
      </c>
      <c r="E740" s="73">
        <v>40</v>
      </c>
      <c r="F740" s="73">
        <v>38</v>
      </c>
      <c r="G740" s="73">
        <v>0</v>
      </c>
      <c r="H740" s="367">
        <v>1.5</v>
      </c>
    </row>
    <row r="741" spans="1:8" ht="12.75">
      <c r="A741" s="7"/>
      <c r="B741" s="10"/>
      <c r="C741" s="339" t="s">
        <v>328</v>
      </c>
      <c r="D741" s="73">
        <v>4729</v>
      </c>
      <c r="E741" s="73">
        <v>4729</v>
      </c>
      <c r="F741" s="73">
        <v>0</v>
      </c>
      <c r="G741" s="73">
        <v>4729</v>
      </c>
      <c r="H741" s="367">
        <v>2</v>
      </c>
    </row>
    <row r="742" spans="1:8" ht="12.75">
      <c r="A742" s="7"/>
      <c r="B742" s="10"/>
      <c r="C742" s="339" t="s">
        <v>322</v>
      </c>
      <c r="D742" s="73">
        <v>43</v>
      </c>
      <c r="E742" s="73">
        <v>43</v>
      </c>
      <c r="F742" s="73">
        <v>31</v>
      </c>
      <c r="G742" s="73">
        <v>0</v>
      </c>
      <c r="H742" s="367">
        <v>2.5</v>
      </c>
    </row>
    <row r="743" spans="1:8" ht="12.75">
      <c r="A743" s="7"/>
      <c r="B743" s="10"/>
      <c r="C743" s="339" t="s">
        <v>609</v>
      </c>
      <c r="D743" s="73">
        <v>95</v>
      </c>
      <c r="E743" s="73">
        <v>95</v>
      </c>
      <c r="F743" s="73">
        <v>95</v>
      </c>
      <c r="G743" s="73">
        <v>0</v>
      </c>
      <c r="H743" s="367">
        <v>1.8</v>
      </c>
    </row>
    <row r="744" spans="1:8" ht="12.75">
      <c r="A744" s="7"/>
      <c r="B744" s="10"/>
      <c r="C744" s="339" t="s">
        <v>691</v>
      </c>
      <c r="D744" s="73">
        <v>580</v>
      </c>
      <c r="E744" s="73">
        <v>580</v>
      </c>
      <c r="F744" s="73">
        <v>580</v>
      </c>
      <c r="G744" s="73">
        <v>0</v>
      </c>
      <c r="H744" s="367">
        <v>3.9</v>
      </c>
    </row>
    <row r="745" spans="1:8" ht="12.75">
      <c r="A745" s="7"/>
      <c r="B745" s="10" t="s">
        <v>240</v>
      </c>
      <c r="C745" s="339" t="s">
        <v>305</v>
      </c>
      <c r="D745" s="73">
        <v>3310</v>
      </c>
      <c r="E745" s="73">
        <v>3310</v>
      </c>
      <c r="F745" s="73">
        <v>3310</v>
      </c>
      <c r="G745" s="73"/>
      <c r="H745" s="367">
        <v>0.5</v>
      </c>
    </row>
    <row r="746" spans="1:8" ht="12.75">
      <c r="A746" s="7"/>
      <c r="B746" s="10"/>
      <c r="C746" s="339" t="s">
        <v>304</v>
      </c>
      <c r="D746" s="73">
        <v>80</v>
      </c>
      <c r="E746" s="73">
        <v>80</v>
      </c>
      <c r="F746" s="73">
        <v>80</v>
      </c>
      <c r="G746" s="73"/>
      <c r="H746" s="367">
        <v>0.7</v>
      </c>
    </row>
    <row r="747" spans="1:8" ht="12.75">
      <c r="A747" s="7"/>
      <c r="B747" s="10"/>
      <c r="C747" s="339" t="s">
        <v>313</v>
      </c>
      <c r="D747" s="73">
        <v>700</v>
      </c>
      <c r="E747" s="73">
        <v>15</v>
      </c>
      <c r="F747" s="73">
        <v>15</v>
      </c>
      <c r="G747" s="73"/>
      <c r="H747" s="367">
        <v>0.7</v>
      </c>
    </row>
    <row r="748" spans="1:8" ht="12.75">
      <c r="A748" s="7"/>
      <c r="B748" s="10"/>
      <c r="C748" s="339" t="s">
        <v>314</v>
      </c>
      <c r="D748" s="73">
        <v>823</v>
      </c>
      <c r="E748" s="73">
        <v>457</v>
      </c>
      <c r="F748" s="73">
        <v>457</v>
      </c>
      <c r="G748" s="73"/>
      <c r="H748" s="367">
        <v>0.7</v>
      </c>
    </row>
    <row r="749" spans="1:8" ht="12.75">
      <c r="A749" s="7"/>
      <c r="B749" s="10"/>
      <c r="C749" s="339" t="s">
        <v>314</v>
      </c>
      <c r="D749" s="73">
        <v>2000</v>
      </c>
      <c r="E749" s="73">
        <v>489</v>
      </c>
      <c r="F749" s="73">
        <v>489</v>
      </c>
      <c r="G749" s="73"/>
      <c r="H749" s="367">
        <v>1.25</v>
      </c>
    </row>
    <row r="750" spans="1:8" ht="12.75">
      <c r="A750" s="7"/>
      <c r="B750" s="10"/>
      <c r="C750" s="339" t="s">
        <v>303</v>
      </c>
      <c r="D750" s="73">
        <v>850</v>
      </c>
      <c r="E750" s="73">
        <v>460</v>
      </c>
      <c r="F750" s="73">
        <v>460</v>
      </c>
      <c r="G750" s="73"/>
      <c r="H750" s="367">
        <v>0.8</v>
      </c>
    </row>
    <row r="751" spans="1:8" ht="12.75">
      <c r="A751" s="7"/>
      <c r="B751" s="10"/>
      <c r="C751" s="339" t="s">
        <v>315</v>
      </c>
      <c r="D751" s="73">
        <v>462</v>
      </c>
      <c r="E751" s="73">
        <v>421</v>
      </c>
      <c r="F751" s="73">
        <v>421</v>
      </c>
      <c r="G751" s="73"/>
      <c r="H751" s="367">
        <v>2.25</v>
      </c>
    </row>
    <row r="752" spans="1:8" ht="12.75">
      <c r="A752" s="7"/>
      <c r="B752" s="10"/>
      <c r="C752" s="339" t="s">
        <v>323</v>
      </c>
      <c r="D752" s="73">
        <v>417</v>
      </c>
      <c r="E752" s="73">
        <v>41</v>
      </c>
      <c r="F752" s="73">
        <v>41</v>
      </c>
      <c r="G752" s="73"/>
      <c r="H752" s="367">
        <v>1.25</v>
      </c>
    </row>
    <row r="753" spans="1:8" ht="12.75">
      <c r="A753" s="7"/>
      <c r="B753" s="10"/>
      <c r="C753" s="339" t="s">
        <v>793</v>
      </c>
      <c r="D753" s="73">
        <v>68</v>
      </c>
      <c r="E753" s="73">
        <v>68</v>
      </c>
      <c r="F753" s="73">
        <v>68</v>
      </c>
      <c r="G753" s="73"/>
      <c r="H753" s="367">
        <v>1</v>
      </c>
    </row>
    <row r="754" spans="1:8" ht="12.75">
      <c r="A754" s="7"/>
      <c r="B754" s="10"/>
      <c r="C754" s="339" t="s">
        <v>302</v>
      </c>
      <c r="D754" s="73">
        <v>200</v>
      </c>
      <c r="E754" s="73">
        <v>180</v>
      </c>
      <c r="F754" s="73"/>
      <c r="G754" s="73"/>
      <c r="H754" s="367">
        <v>0.2</v>
      </c>
    </row>
    <row r="755" spans="1:8" ht="12.75">
      <c r="A755" s="7"/>
      <c r="B755" s="10"/>
      <c r="C755" s="339" t="s">
        <v>290</v>
      </c>
      <c r="D755" s="73">
        <v>390</v>
      </c>
      <c r="E755" s="73">
        <v>241</v>
      </c>
      <c r="F755" s="73">
        <v>241</v>
      </c>
      <c r="G755" s="73"/>
      <c r="H755" s="367">
        <v>0.3</v>
      </c>
    </row>
    <row r="756" spans="1:8" ht="12.75">
      <c r="A756" s="7"/>
      <c r="B756" s="10"/>
      <c r="C756" s="339" t="s">
        <v>306</v>
      </c>
      <c r="D756" s="73">
        <v>100</v>
      </c>
      <c r="E756" s="73">
        <v>31</v>
      </c>
      <c r="F756" s="73">
        <v>31</v>
      </c>
      <c r="G756" s="73"/>
      <c r="H756" s="367">
        <v>0.5</v>
      </c>
    </row>
    <row r="757" spans="1:8" ht="12.75">
      <c r="A757" s="7"/>
      <c r="B757" s="10"/>
      <c r="C757" s="339" t="s">
        <v>297</v>
      </c>
      <c r="D757" s="73">
        <v>300</v>
      </c>
      <c r="E757" s="73">
        <v>186</v>
      </c>
      <c r="F757" s="73">
        <v>186</v>
      </c>
      <c r="G757" s="73"/>
      <c r="H757" s="367">
        <v>0.6</v>
      </c>
    </row>
    <row r="758" spans="1:8" ht="12.75">
      <c r="A758" s="7"/>
      <c r="B758" s="10"/>
      <c r="C758" s="339" t="s">
        <v>297</v>
      </c>
      <c r="D758" s="73">
        <v>2170</v>
      </c>
      <c r="E758" s="73">
        <v>1907</v>
      </c>
      <c r="F758" s="73">
        <v>1907</v>
      </c>
      <c r="G758" s="73"/>
      <c r="H758" s="367">
        <v>1</v>
      </c>
    </row>
    <row r="759" spans="1:8" ht="12.75">
      <c r="A759" s="7"/>
      <c r="B759" s="10"/>
      <c r="C759" s="339" t="s">
        <v>298</v>
      </c>
      <c r="D759" s="73">
        <v>1122</v>
      </c>
      <c r="E759" s="73">
        <v>372</v>
      </c>
      <c r="F759" s="73">
        <v>372</v>
      </c>
      <c r="G759" s="73"/>
      <c r="H759" s="367">
        <v>1</v>
      </c>
    </row>
    <row r="760" spans="1:8" ht="12.75">
      <c r="A760" s="7"/>
      <c r="B760" s="10"/>
      <c r="C760" s="339" t="s">
        <v>291</v>
      </c>
      <c r="D760" s="73">
        <v>2450</v>
      </c>
      <c r="E760" s="73">
        <v>490</v>
      </c>
      <c r="F760" s="73">
        <v>490</v>
      </c>
      <c r="G760" s="73"/>
      <c r="H760" s="367">
        <v>0.9951020408163266</v>
      </c>
    </row>
    <row r="761" spans="1:8" ht="12.75">
      <c r="A761" s="7"/>
      <c r="B761" s="10"/>
      <c r="C761" s="339" t="s">
        <v>288</v>
      </c>
      <c r="D761" s="73">
        <v>1602</v>
      </c>
      <c r="E761" s="73">
        <v>459</v>
      </c>
      <c r="F761" s="73">
        <v>435</v>
      </c>
      <c r="G761" s="73"/>
      <c r="H761" s="367">
        <v>1.25</v>
      </c>
    </row>
    <row r="762" spans="1:8" ht="12.75">
      <c r="A762" s="7"/>
      <c r="B762" s="10"/>
      <c r="C762" s="339" t="s">
        <v>295</v>
      </c>
      <c r="D762" s="73">
        <v>180</v>
      </c>
      <c r="E762" s="73">
        <v>167</v>
      </c>
      <c r="F762" s="73">
        <v>167</v>
      </c>
      <c r="G762" s="73"/>
      <c r="H762" s="367">
        <v>1.25</v>
      </c>
    </row>
    <row r="763" spans="1:8" ht="12.75">
      <c r="A763" s="7"/>
      <c r="B763" s="10"/>
      <c r="C763" s="339" t="s">
        <v>322</v>
      </c>
      <c r="D763" s="73">
        <v>1100</v>
      </c>
      <c r="E763" s="73">
        <v>277</v>
      </c>
      <c r="F763" s="73">
        <v>277</v>
      </c>
      <c r="G763" s="73"/>
      <c r="H763" s="367">
        <v>1.75</v>
      </c>
    </row>
    <row r="764" spans="1:8" ht="12.75">
      <c r="A764" s="7"/>
      <c r="B764" s="10"/>
      <c r="C764" s="339" t="s">
        <v>628</v>
      </c>
      <c r="D764" s="73">
        <v>313</v>
      </c>
      <c r="E764" s="73">
        <v>313</v>
      </c>
      <c r="F764" s="73">
        <v>313</v>
      </c>
      <c r="G764" s="73"/>
      <c r="H764" s="367">
        <v>2.5</v>
      </c>
    </row>
    <row r="765" spans="1:8" ht="12.75">
      <c r="A765" s="7"/>
      <c r="B765" s="10"/>
      <c r="C765" s="339" t="s">
        <v>319</v>
      </c>
      <c r="D765" s="73">
        <v>217</v>
      </c>
      <c r="E765" s="73">
        <v>217</v>
      </c>
      <c r="F765" s="73">
        <v>217</v>
      </c>
      <c r="G765" s="73"/>
      <c r="H765" s="362">
        <v>2.75</v>
      </c>
    </row>
    <row r="766" spans="1:8" ht="12.75">
      <c r="A766" s="7"/>
      <c r="B766" s="10"/>
      <c r="C766" s="339" t="s">
        <v>309</v>
      </c>
      <c r="D766" s="73">
        <v>1140</v>
      </c>
      <c r="E766" s="73">
        <v>713</v>
      </c>
      <c r="F766" s="73">
        <v>713</v>
      </c>
      <c r="G766" s="73"/>
      <c r="H766" s="362">
        <v>0.4</v>
      </c>
    </row>
    <row r="767" spans="1:8" ht="12.75">
      <c r="A767" s="7"/>
      <c r="B767" s="10"/>
      <c r="C767" s="339" t="s">
        <v>296</v>
      </c>
      <c r="D767" s="73">
        <v>1000</v>
      </c>
      <c r="E767" s="73">
        <v>5</v>
      </c>
      <c r="F767" s="73">
        <v>5</v>
      </c>
      <c r="G767" s="73"/>
      <c r="H767" s="362">
        <v>0.4</v>
      </c>
    </row>
    <row r="768" spans="1:8" ht="12.75">
      <c r="A768" s="7"/>
      <c r="B768" s="10"/>
      <c r="C768" s="339" t="s">
        <v>310</v>
      </c>
      <c r="D768" s="73">
        <v>296</v>
      </c>
      <c r="E768" s="73">
        <v>179</v>
      </c>
      <c r="F768" s="73">
        <v>179</v>
      </c>
      <c r="G768" s="73"/>
      <c r="H768" s="367">
        <v>1.25</v>
      </c>
    </row>
    <row r="769" spans="1:8" ht="12.75">
      <c r="A769" s="7"/>
      <c r="B769" s="10"/>
      <c r="C769" s="339" t="s">
        <v>328</v>
      </c>
      <c r="D769" s="73">
        <v>690</v>
      </c>
      <c r="E769" s="73">
        <v>648</v>
      </c>
      <c r="F769" s="73">
        <v>648</v>
      </c>
      <c r="G769" s="73"/>
      <c r="H769" s="367">
        <v>1.25</v>
      </c>
    </row>
    <row r="770" spans="1:8" ht="12.75">
      <c r="A770" s="7"/>
      <c r="B770" s="10"/>
      <c r="C770" s="339" t="s">
        <v>294</v>
      </c>
      <c r="D770" s="73">
        <v>95</v>
      </c>
      <c r="E770" s="73">
        <v>65</v>
      </c>
      <c r="F770" s="73">
        <v>65</v>
      </c>
      <c r="G770" s="73"/>
      <c r="H770" s="367">
        <v>0.8</v>
      </c>
    </row>
    <row r="771" spans="1:8" ht="12.75">
      <c r="A771" s="7"/>
      <c r="B771" s="10"/>
      <c r="C771" s="339" t="s">
        <v>359</v>
      </c>
      <c r="D771" s="73">
        <v>103</v>
      </c>
      <c r="E771" s="73">
        <v>103</v>
      </c>
      <c r="F771" s="73">
        <v>103</v>
      </c>
      <c r="G771" s="73"/>
      <c r="H771" s="362">
        <v>0.5</v>
      </c>
    </row>
    <row r="772" spans="1:8" ht="12.75">
      <c r="A772" s="7"/>
      <c r="B772" s="10"/>
      <c r="C772" s="339" t="s">
        <v>300</v>
      </c>
      <c r="D772" s="73">
        <v>306</v>
      </c>
      <c r="E772" s="73">
        <v>293</v>
      </c>
      <c r="F772" s="73">
        <v>293</v>
      </c>
      <c r="G772" s="73"/>
      <c r="H772" s="362">
        <v>0.5</v>
      </c>
    </row>
    <row r="773" spans="1:8" ht="12.75">
      <c r="A773" s="7"/>
      <c r="B773" s="10" t="s">
        <v>231</v>
      </c>
      <c r="C773" s="339" t="s">
        <v>304</v>
      </c>
      <c r="D773" s="73">
        <v>620</v>
      </c>
      <c r="E773" s="73">
        <v>527</v>
      </c>
      <c r="F773" s="73">
        <v>527</v>
      </c>
      <c r="G773" s="73">
        <v>0</v>
      </c>
      <c r="H773" s="362">
        <v>0.4</v>
      </c>
    </row>
    <row r="774" spans="1:8" ht="12.75">
      <c r="A774" s="7"/>
      <c r="B774" s="10"/>
      <c r="C774" s="339" t="s">
        <v>320</v>
      </c>
      <c r="D774" s="73">
        <v>400</v>
      </c>
      <c r="E774" s="73">
        <v>60</v>
      </c>
      <c r="F774" s="73">
        <v>60</v>
      </c>
      <c r="G774" s="73">
        <v>0</v>
      </c>
      <c r="H774" s="362">
        <v>0.6</v>
      </c>
    </row>
    <row r="775" spans="1:8" ht="12.75">
      <c r="A775" s="7"/>
      <c r="B775" s="10"/>
      <c r="C775" s="339" t="s">
        <v>313</v>
      </c>
      <c r="D775" s="73">
        <v>146</v>
      </c>
      <c r="E775" s="73">
        <v>84</v>
      </c>
      <c r="F775" s="73">
        <v>84</v>
      </c>
      <c r="G775" s="73">
        <v>0</v>
      </c>
      <c r="H775" s="362">
        <v>1.3</v>
      </c>
    </row>
    <row r="776" spans="1:8" ht="12.75">
      <c r="A776" s="7"/>
      <c r="B776" s="10"/>
      <c r="C776" s="339" t="s">
        <v>314</v>
      </c>
      <c r="D776" s="73">
        <v>536</v>
      </c>
      <c r="E776" s="73">
        <v>157</v>
      </c>
      <c r="F776" s="73">
        <v>157</v>
      </c>
      <c r="G776" s="73">
        <v>0</v>
      </c>
      <c r="H776" s="362" t="s">
        <v>492</v>
      </c>
    </row>
    <row r="777" spans="1:8" ht="12.75">
      <c r="A777" s="7"/>
      <c r="B777" s="10"/>
      <c r="C777" s="339" t="s">
        <v>315</v>
      </c>
      <c r="D777" s="73">
        <v>64</v>
      </c>
      <c r="E777" s="73">
        <v>21</v>
      </c>
      <c r="F777" s="73">
        <v>21</v>
      </c>
      <c r="G777" s="73">
        <v>0</v>
      </c>
      <c r="H777" s="362">
        <v>1.8</v>
      </c>
    </row>
    <row r="778" spans="1:8" ht="12.75">
      <c r="A778" s="7"/>
      <c r="B778" s="10"/>
      <c r="C778" s="339" t="s">
        <v>316</v>
      </c>
      <c r="D778" s="73">
        <v>2149</v>
      </c>
      <c r="E778" s="73">
        <v>1126</v>
      </c>
      <c r="F778" s="73">
        <v>938</v>
      </c>
      <c r="G778" s="73">
        <v>0</v>
      </c>
      <c r="H778" s="362" t="s">
        <v>441</v>
      </c>
    </row>
    <row r="779" spans="1:8" ht="12.75">
      <c r="A779" s="7"/>
      <c r="B779" s="10"/>
      <c r="C779" s="339" t="s">
        <v>323</v>
      </c>
      <c r="D779" s="73">
        <v>17</v>
      </c>
      <c r="E779" s="73">
        <v>17</v>
      </c>
      <c r="F779" s="73">
        <v>17</v>
      </c>
      <c r="G779" s="73">
        <v>0</v>
      </c>
      <c r="H779" s="362">
        <v>3</v>
      </c>
    </row>
    <row r="780" spans="1:8" ht="12.75">
      <c r="A780" s="7"/>
      <c r="B780" s="10"/>
      <c r="C780" s="339" t="s">
        <v>356</v>
      </c>
      <c r="D780" s="73">
        <v>2454</v>
      </c>
      <c r="E780" s="73">
        <v>1757</v>
      </c>
      <c r="F780" s="73">
        <v>1757</v>
      </c>
      <c r="G780" s="73">
        <v>0</v>
      </c>
      <c r="H780" s="362" t="s">
        <v>493</v>
      </c>
    </row>
    <row r="781" spans="1:8" ht="12.75">
      <c r="A781" s="7"/>
      <c r="B781" s="10"/>
      <c r="C781" s="339" t="s">
        <v>302</v>
      </c>
      <c r="D781" s="73">
        <v>350</v>
      </c>
      <c r="E781" s="73">
        <v>330</v>
      </c>
      <c r="F781" s="73">
        <v>330</v>
      </c>
      <c r="G781" s="73">
        <v>0</v>
      </c>
      <c r="H781" s="362">
        <v>0.25</v>
      </c>
    </row>
    <row r="782" spans="1:8" ht="12.75">
      <c r="A782" s="7"/>
      <c r="B782" s="10"/>
      <c r="C782" s="339" t="s">
        <v>290</v>
      </c>
      <c r="D782" s="73">
        <v>100</v>
      </c>
      <c r="E782" s="73">
        <v>45</v>
      </c>
      <c r="F782" s="73">
        <v>45</v>
      </c>
      <c r="G782" s="73">
        <v>0</v>
      </c>
      <c r="H782" s="362" t="s">
        <v>555</v>
      </c>
    </row>
    <row r="783" spans="1:8" ht="12.75">
      <c r="A783" s="7"/>
      <c r="B783" s="10"/>
      <c r="C783" s="339" t="s">
        <v>306</v>
      </c>
      <c r="D783" s="73">
        <v>181</v>
      </c>
      <c r="E783" s="73">
        <v>117</v>
      </c>
      <c r="F783" s="73">
        <v>117</v>
      </c>
      <c r="G783" s="73">
        <v>0</v>
      </c>
      <c r="H783" s="362" t="s">
        <v>494</v>
      </c>
    </row>
    <row r="784" spans="1:8" ht="12.75">
      <c r="A784" s="7"/>
      <c r="B784" s="10"/>
      <c r="C784" s="339" t="s">
        <v>297</v>
      </c>
      <c r="D784" s="73">
        <v>36</v>
      </c>
      <c r="E784" s="73">
        <v>23</v>
      </c>
      <c r="F784" s="73">
        <v>23</v>
      </c>
      <c r="G784" s="73">
        <v>0</v>
      </c>
      <c r="H784" s="362" t="s">
        <v>470</v>
      </c>
    </row>
    <row r="785" spans="1:8" ht="12.75">
      <c r="A785" s="7"/>
      <c r="B785" s="10"/>
      <c r="C785" s="339" t="s">
        <v>298</v>
      </c>
      <c r="D785" s="73">
        <v>420</v>
      </c>
      <c r="E785" s="73">
        <v>180</v>
      </c>
      <c r="F785" s="73">
        <v>180</v>
      </c>
      <c r="G785" s="73">
        <v>0</v>
      </c>
      <c r="H785" s="362" t="s">
        <v>495</v>
      </c>
    </row>
    <row r="786" spans="1:8" ht="12.75">
      <c r="A786" s="7"/>
      <c r="B786" s="10"/>
      <c r="C786" s="339" t="s">
        <v>479</v>
      </c>
      <c r="D786" s="73">
        <v>210</v>
      </c>
      <c r="E786" s="73">
        <v>73</v>
      </c>
      <c r="F786" s="73">
        <v>73</v>
      </c>
      <c r="G786" s="73">
        <v>0</v>
      </c>
      <c r="H786" s="362" t="s">
        <v>360</v>
      </c>
    </row>
    <row r="787" spans="1:8" ht="12.75">
      <c r="A787" s="7"/>
      <c r="B787" s="10"/>
      <c r="C787" s="339" t="s">
        <v>496</v>
      </c>
      <c r="D787" s="73">
        <v>58</v>
      </c>
      <c r="E787" s="73">
        <v>46</v>
      </c>
      <c r="F787" s="73">
        <v>46</v>
      </c>
      <c r="G787" s="73">
        <v>0</v>
      </c>
      <c r="H787" s="362" t="s">
        <v>552</v>
      </c>
    </row>
    <row r="788" spans="1:8" ht="12.75">
      <c r="A788" s="7"/>
      <c r="B788" s="10"/>
      <c r="C788" s="339" t="s">
        <v>326</v>
      </c>
      <c r="D788" s="73">
        <v>13</v>
      </c>
      <c r="E788" s="73">
        <v>1</v>
      </c>
      <c r="F788" s="73">
        <v>1</v>
      </c>
      <c r="G788" s="73">
        <v>0</v>
      </c>
      <c r="H788" s="362">
        <v>1.2</v>
      </c>
    </row>
    <row r="789" spans="1:8" ht="12.75">
      <c r="A789" s="7"/>
      <c r="B789" s="10"/>
      <c r="C789" s="339" t="s">
        <v>308</v>
      </c>
      <c r="D789" s="73">
        <v>130</v>
      </c>
      <c r="E789" s="73">
        <v>123</v>
      </c>
      <c r="F789" s="73">
        <v>123</v>
      </c>
      <c r="G789" s="73">
        <v>0</v>
      </c>
      <c r="H789" s="362">
        <v>0.7</v>
      </c>
    </row>
    <row r="790" spans="1:8" ht="12.75">
      <c r="A790" s="7"/>
      <c r="B790" s="10"/>
      <c r="C790" s="339" t="s">
        <v>497</v>
      </c>
      <c r="D790" s="73">
        <v>0</v>
      </c>
      <c r="E790" s="73">
        <v>20</v>
      </c>
      <c r="F790" s="73">
        <v>0</v>
      </c>
      <c r="G790" s="73">
        <v>0</v>
      </c>
      <c r="H790" s="362" t="s">
        <v>558</v>
      </c>
    </row>
    <row r="791" spans="1:8" ht="12.75">
      <c r="A791" s="7"/>
      <c r="B791" s="10"/>
      <c r="C791" s="339" t="s">
        <v>559</v>
      </c>
      <c r="D791" s="73">
        <v>0</v>
      </c>
      <c r="E791" s="73">
        <v>52</v>
      </c>
      <c r="F791" s="73">
        <v>52</v>
      </c>
      <c r="G791" s="73">
        <v>0</v>
      </c>
      <c r="H791" s="362" t="s">
        <v>498</v>
      </c>
    </row>
    <row r="792" spans="1:8" ht="12.75">
      <c r="A792" s="5"/>
      <c r="B792" s="10" t="s">
        <v>93</v>
      </c>
      <c r="C792" s="339" t="s">
        <v>711</v>
      </c>
      <c r="D792" s="73">
        <v>500</v>
      </c>
      <c r="E792" s="73">
        <v>425</v>
      </c>
      <c r="F792" s="73">
        <v>425</v>
      </c>
      <c r="G792" s="73"/>
      <c r="H792" s="362">
        <v>0.4</v>
      </c>
    </row>
    <row r="793" spans="1:8" ht="12.75">
      <c r="A793" s="5"/>
      <c r="B793" s="10"/>
      <c r="C793" s="339" t="s">
        <v>728</v>
      </c>
      <c r="D793" s="73">
        <v>3850</v>
      </c>
      <c r="E793" s="73">
        <v>3188</v>
      </c>
      <c r="F793" s="73">
        <v>3188</v>
      </c>
      <c r="G793" s="73"/>
      <c r="H793" s="362">
        <v>0.8</v>
      </c>
    </row>
    <row r="794" spans="1:8" ht="12.75">
      <c r="A794" s="5"/>
      <c r="B794" s="10"/>
      <c r="C794" s="339" t="s">
        <v>721</v>
      </c>
      <c r="D794" s="73">
        <v>750</v>
      </c>
      <c r="E794" s="73">
        <v>684</v>
      </c>
      <c r="F794" s="73">
        <v>684</v>
      </c>
      <c r="G794" s="73"/>
      <c r="H794" s="362">
        <v>0.45</v>
      </c>
    </row>
    <row r="795" spans="1:8" ht="12.75">
      <c r="A795" s="5"/>
      <c r="B795" s="10"/>
      <c r="C795" s="339" t="s">
        <v>741</v>
      </c>
      <c r="D795" s="73">
        <v>750</v>
      </c>
      <c r="E795" s="73">
        <v>425</v>
      </c>
      <c r="F795" s="73">
        <v>425</v>
      </c>
      <c r="G795" s="73"/>
      <c r="H795" s="362">
        <v>1</v>
      </c>
    </row>
    <row r="796" spans="1:8" ht="12.75">
      <c r="A796" s="5"/>
      <c r="B796" s="10"/>
      <c r="C796" s="339" t="s">
        <v>727</v>
      </c>
      <c r="D796" s="73">
        <v>1100</v>
      </c>
      <c r="E796" s="73">
        <v>662</v>
      </c>
      <c r="F796" s="73">
        <v>662</v>
      </c>
      <c r="G796" s="73"/>
      <c r="H796" s="362">
        <v>1</v>
      </c>
    </row>
    <row r="797" spans="1:8" ht="12.75">
      <c r="A797" s="5"/>
      <c r="B797" s="10"/>
      <c r="C797" s="339" t="s">
        <v>715</v>
      </c>
      <c r="D797" s="73">
        <v>30</v>
      </c>
      <c r="E797" s="73">
        <v>26</v>
      </c>
      <c r="F797" s="73">
        <v>26</v>
      </c>
      <c r="G797" s="73"/>
      <c r="H797" s="367">
        <v>0.35</v>
      </c>
    </row>
    <row r="798" spans="1:8" ht="12.75">
      <c r="A798" s="5"/>
      <c r="B798" s="10"/>
      <c r="C798" s="339" t="s">
        <v>712</v>
      </c>
      <c r="D798" s="73">
        <v>130</v>
      </c>
      <c r="E798" s="73">
        <v>77</v>
      </c>
      <c r="F798" s="73">
        <v>77</v>
      </c>
      <c r="G798" s="73"/>
      <c r="H798" s="362">
        <v>0.5</v>
      </c>
    </row>
    <row r="799" spans="1:8" ht="12.75">
      <c r="A799" s="5"/>
      <c r="B799" s="10"/>
      <c r="C799" s="339" t="s">
        <v>742</v>
      </c>
      <c r="D799" s="73">
        <v>530</v>
      </c>
      <c r="E799" s="73">
        <v>378</v>
      </c>
      <c r="F799" s="73">
        <v>378</v>
      </c>
      <c r="G799" s="73"/>
      <c r="H799" s="362">
        <v>1.4</v>
      </c>
    </row>
    <row r="800" spans="1:8" ht="12.75">
      <c r="A800" s="5"/>
      <c r="B800" s="10"/>
      <c r="C800" s="339" t="s">
        <v>716</v>
      </c>
      <c r="D800" s="73">
        <v>181</v>
      </c>
      <c r="E800" s="73">
        <v>95</v>
      </c>
      <c r="F800" s="73">
        <v>95</v>
      </c>
      <c r="G800" s="73"/>
      <c r="H800" s="369">
        <v>1.4</v>
      </c>
    </row>
    <row r="801" spans="1:8" ht="12.75">
      <c r="A801" s="5"/>
      <c r="B801" s="10"/>
      <c r="C801" s="339" t="s">
        <v>723</v>
      </c>
      <c r="D801" s="73">
        <v>400</v>
      </c>
      <c r="E801" s="73">
        <v>20</v>
      </c>
      <c r="F801" s="73">
        <v>20</v>
      </c>
      <c r="G801" s="73"/>
      <c r="H801" s="362">
        <v>1.6</v>
      </c>
    </row>
    <row r="802" spans="1:8" ht="12.75">
      <c r="A802" s="5"/>
      <c r="B802" s="10"/>
      <c r="C802" s="339" t="s">
        <v>758</v>
      </c>
      <c r="D802" s="73">
        <v>4100</v>
      </c>
      <c r="E802" s="73">
        <v>1544</v>
      </c>
      <c r="F802" s="73">
        <v>452</v>
      </c>
      <c r="G802" s="73">
        <v>1092</v>
      </c>
      <c r="H802" s="362">
        <v>2.4</v>
      </c>
    </row>
    <row r="803" spans="1:8" ht="12.75">
      <c r="A803" s="12"/>
      <c r="B803" s="19"/>
      <c r="C803" s="342" t="s">
        <v>759</v>
      </c>
      <c r="D803" s="343">
        <v>50</v>
      </c>
      <c r="E803" s="343">
        <v>50</v>
      </c>
      <c r="F803" s="343">
        <v>50</v>
      </c>
      <c r="G803" s="343"/>
      <c r="H803" s="344">
        <v>0.7</v>
      </c>
    </row>
    <row r="804" spans="1:8" ht="12.75">
      <c r="A804" s="2" t="s">
        <v>917</v>
      </c>
      <c r="B804" s="3" t="s">
        <v>757</v>
      </c>
      <c r="C804" s="60"/>
      <c r="D804" s="44">
        <f>SUM(D805)</f>
        <v>31</v>
      </c>
      <c r="E804" s="44">
        <f>SUM(E805)</f>
        <v>25</v>
      </c>
      <c r="F804" s="44">
        <f>SUM(F805)</f>
        <v>25</v>
      </c>
      <c r="G804" s="44">
        <f>SUM(G805)</f>
        <v>0</v>
      </c>
      <c r="H804" s="45"/>
    </row>
    <row r="805" spans="1:13" ht="13.5" thickBot="1">
      <c r="A805" s="49"/>
      <c r="B805" s="172" t="s">
        <v>93</v>
      </c>
      <c r="C805" s="348" t="s">
        <v>715</v>
      </c>
      <c r="D805" s="349">
        <v>31</v>
      </c>
      <c r="E805" s="349">
        <v>25</v>
      </c>
      <c r="F805" s="349">
        <v>25</v>
      </c>
      <c r="G805" s="349"/>
      <c r="H805" s="350">
        <v>0.3</v>
      </c>
      <c r="J805" s="32"/>
      <c r="K805" s="32"/>
      <c r="L805" s="32"/>
      <c r="M805" s="32"/>
    </row>
    <row r="806" spans="1:8" ht="14.25" customHeight="1" thickBot="1">
      <c r="A806" s="24"/>
      <c r="B806" s="159" t="s">
        <v>168</v>
      </c>
      <c r="C806" s="241"/>
      <c r="D806" s="235">
        <f>D118+D123+D133+D135+D140+D143+D145+D151+D169+D189+D224+D226+D235+D255+D269+D276+D315+D325+D327+D394+D398+D438+D479+D486+D517+D519+D522+D530+D564+D566+D573+D578+D582+D588+D593+D652+D681+D686+D691+D708+D713+D717+D722+D804+D515+D528+D580+D715+D711</f>
        <v>383613</v>
      </c>
      <c r="E806" s="235">
        <f>E118+E123+E133+E135+E140+E143+E145+E151+E169+E189+E224+E226+E235+E255+E269+E276+E315+E325+E327+E394+E398+E438+E479+E486+E517+E519+E522+E530+E564+E566+E573+E578+E582+E588+E593+E652+E681+E686+E691+E708+E713+E717+E722+E804+E515+E528+E580+E715+E711</f>
        <v>224071</v>
      </c>
      <c r="F806" s="235">
        <f>F118+F123+F133+F135+F140+F143+F145+F151+F169+F189+F224+F226+F235+F255+F269+F276+F315+F325+F327+F394+F398+F438+F479+F486+F517+F519+F522+F530+F564+F566+F573+F578+F582+F588+F593+F652+F681+F686+F691+F708+F713+F717+F722+F804+F515+F528+F580+F715+F711</f>
        <v>140687</v>
      </c>
      <c r="G806" s="235">
        <f>G118+G123+G133+G135+G140+G143+G145+G151+G169+G189+G224+G226+G235+G255+G269+G276+G315+G325+G327+G394+G398+G438+G479+G486+G517+G519+G522+G530+G564+G566+G573+G578+G582+G588+G593+G652+G681+G686+G691+G708+G713+G717+G722+G804+G515+G528+G580+G715+G711</f>
        <v>71941</v>
      </c>
      <c r="H806" s="25"/>
    </row>
    <row r="807" spans="1:8" ht="14.25" customHeight="1">
      <c r="A807" s="33"/>
      <c r="B807" s="26" t="s">
        <v>9</v>
      </c>
      <c r="C807" s="100"/>
      <c r="D807" s="101"/>
      <c r="E807" s="102" t="s">
        <v>1</v>
      </c>
      <c r="F807" s="101"/>
      <c r="G807" s="101"/>
      <c r="H807" s="103"/>
    </row>
    <row r="808" spans="1:8" ht="14.25" customHeight="1">
      <c r="A808" s="2" t="s">
        <v>878</v>
      </c>
      <c r="B808" s="3" t="s">
        <v>401</v>
      </c>
      <c r="C808" s="104"/>
      <c r="D808" s="105">
        <f>SUM(D809:D811)</f>
        <v>1333</v>
      </c>
      <c r="E808" s="105">
        <f>SUM(E809:E811)</f>
        <v>1139</v>
      </c>
      <c r="F808" s="105">
        <f>SUM(F809:F811)</f>
        <v>599</v>
      </c>
      <c r="G808" s="105">
        <f>SUM(G809:G811)</f>
        <v>540</v>
      </c>
      <c r="H808" s="106"/>
    </row>
    <row r="809" spans="1:8" ht="14.25" customHeight="1">
      <c r="A809" s="112"/>
      <c r="B809" s="163" t="s">
        <v>240</v>
      </c>
      <c r="C809" s="100" t="s">
        <v>313</v>
      </c>
      <c r="D809" s="101">
        <v>540</v>
      </c>
      <c r="E809" s="101">
        <v>540</v>
      </c>
      <c r="F809" s="101"/>
      <c r="G809" s="101">
        <v>540</v>
      </c>
      <c r="H809" s="103">
        <v>4</v>
      </c>
    </row>
    <row r="810" spans="1:8" ht="14.25" customHeight="1">
      <c r="A810" s="146"/>
      <c r="B810" s="19" t="s">
        <v>93</v>
      </c>
      <c r="C810" s="378" t="s">
        <v>728</v>
      </c>
      <c r="D810" s="379">
        <v>320</v>
      </c>
      <c r="E810" s="380">
        <v>270</v>
      </c>
      <c r="F810" s="379">
        <v>270</v>
      </c>
      <c r="G810" s="379"/>
      <c r="H810" s="381">
        <v>1.5</v>
      </c>
    </row>
    <row r="811" spans="1:8" ht="14.25" customHeight="1">
      <c r="A811" s="145"/>
      <c r="B811" s="11"/>
      <c r="C811" s="382" t="s">
        <v>746</v>
      </c>
      <c r="D811" s="383">
        <v>473</v>
      </c>
      <c r="E811" s="357">
        <v>329</v>
      </c>
      <c r="F811" s="383">
        <v>329</v>
      </c>
      <c r="G811" s="383"/>
      <c r="H811" s="384">
        <v>4</v>
      </c>
    </row>
    <row r="812" spans="1:8" ht="14.25" customHeight="1">
      <c r="A812" s="2" t="s">
        <v>879</v>
      </c>
      <c r="B812" s="3" t="s">
        <v>560</v>
      </c>
      <c r="C812" s="267"/>
      <c r="D812" s="105">
        <f>SUM(D813)</f>
        <v>140</v>
      </c>
      <c r="E812" s="41">
        <f>SUM(E813)</f>
        <v>140</v>
      </c>
      <c r="F812" s="105">
        <f>SUM(F813)</f>
        <v>140</v>
      </c>
      <c r="G812" s="105">
        <f>SUM(G813)</f>
        <v>0</v>
      </c>
      <c r="H812" s="268"/>
    </row>
    <row r="813" spans="1:8" ht="14.25" customHeight="1">
      <c r="A813" s="145"/>
      <c r="B813" s="11" t="s">
        <v>231</v>
      </c>
      <c r="C813" s="382" t="s">
        <v>301</v>
      </c>
      <c r="D813" s="383">
        <v>140</v>
      </c>
      <c r="E813" s="357">
        <v>140</v>
      </c>
      <c r="F813" s="383">
        <v>140</v>
      </c>
      <c r="G813" s="383">
        <v>0</v>
      </c>
      <c r="H813" s="384">
        <v>1</v>
      </c>
    </row>
    <row r="814" spans="1:8" ht="14.25" customHeight="1">
      <c r="A814" s="2" t="s">
        <v>880</v>
      </c>
      <c r="B814" s="3" t="s">
        <v>70</v>
      </c>
      <c r="C814" s="15"/>
      <c r="D814" s="44">
        <f>SUM(D815:D832)</f>
        <v>3094</v>
      </c>
      <c r="E814" s="44">
        <f>SUM(E815:E832)</f>
        <v>1626</v>
      </c>
      <c r="F814" s="44">
        <f>SUM(F815:F832)</f>
        <v>1597</v>
      </c>
      <c r="G814" s="44">
        <f>SUM(G815:G832)</f>
        <v>26</v>
      </c>
      <c r="H814" s="45"/>
    </row>
    <row r="815" spans="1:8" ht="14.25" customHeight="1">
      <c r="A815" s="107"/>
      <c r="B815" s="10" t="s">
        <v>184</v>
      </c>
      <c r="C815" s="339" t="s">
        <v>305</v>
      </c>
      <c r="D815" s="198">
        <v>21</v>
      </c>
      <c r="E815" s="198">
        <v>21</v>
      </c>
      <c r="F815" s="198">
        <v>21</v>
      </c>
      <c r="G815" s="198">
        <v>0</v>
      </c>
      <c r="H815" s="338">
        <v>0.4</v>
      </c>
    </row>
    <row r="816" spans="1:8" ht="14.25" customHeight="1">
      <c r="A816" s="107"/>
      <c r="B816" s="10"/>
      <c r="C816" s="339" t="s">
        <v>313</v>
      </c>
      <c r="D816" s="198">
        <v>100</v>
      </c>
      <c r="E816" s="198">
        <v>30</v>
      </c>
      <c r="F816" s="198">
        <v>30</v>
      </c>
      <c r="G816" s="198">
        <v>0</v>
      </c>
      <c r="H816" s="338">
        <v>1.2</v>
      </c>
    </row>
    <row r="817" spans="1:8" ht="14.25" customHeight="1">
      <c r="A817" s="107"/>
      <c r="B817" s="10"/>
      <c r="C817" s="339" t="s">
        <v>298</v>
      </c>
      <c r="D817" s="198">
        <v>6</v>
      </c>
      <c r="E817" s="198">
        <v>6</v>
      </c>
      <c r="F817" s="198">
        <v>6</v>
      </c>
      <c r="G817" s="198">
        <v>0</v>
      </c>
      <c r="H817" s="338">
        <v>1.5</v>
      </c>
    </row>
    <row r="818" spans="1:8" ht="14.25" customHeight="1">
      <c r="A818" s="107"/>
      <c r="B818" s="10" t="s">
        <v>240</v>
      </c>
      <c r="C818" s="339" t="s">
        <v>314</v>
      </c>
      <c r="D818" s="198">
        <v>150</v>
      </c>
      <c r="E818" s="198">
        <v>17</v>
      </c>
      <c r="F818" s="198">
        <v>17</v>
      </c>
      <c r="G818" s="198"/>
      <c r="H818" s="338">
        <v>1.75</v>
      </c>
    </row>
    <row r="819" spans="1:8" ht="14.25" customHeight="1">
      <c r="A819" s="107"/>
      <c r="B819" s="10"/>
      <c r="C819" s="339" t="s">
        <v>298</v>
      </c>
      <c r="D819" s="198">
        <v>220</v>
      </c>
      <c r="E819" s="198">
        <v>36</v>
      </c>
      <c r="F819" s="198">
        <v>36</v>
      </c>
      <c r="G819" s="198"/>
      <c r="H819" s="201">
        <v>1.25</v>
      </c>
    </row>
    <row r="820" spans="1:8" ht="14.25" customHeight="1">
      <c r="A820" s="107"/>
      <c r="B820" s="10"/>
      <c r="C820" s="339" t="s">
        <v>288</v>
      </c>
      <c r="D820" s="198">
        <v>150</v>
      </c>
      <c r="E820" s="198">
        <v>123</v>
      </c>
      <c r="F820" s="198">
        <v>120</v>
      </c>
      <c r="G820" s="198"/>
      <c r="H820" s="201">
        <v>1.25</v>
      </c>
    </row>
    <row r="821" spans="1:8" ht="14.25" customHeight="1">
      <c r="A821" s="107"/>
      <c r="B821" s="10"/>
      <c r="C821" s="339" t="s">
        <v>366</v>
      </c>
      <c r="D821" s="198">
        <v>155</v>
      </c>
      <c r="E821" s="198">
        <v>115</v>
      </c>
      <c r="F821" s="198">
        <v>115</v>
      </c>
      <c r="G821" s="198"/>
      <c r="H821" s="201">
        <v>2</v>
      </c>
    </row>
    <row r="822" spans="1:8" ht="14.25" customHeight="1">
      <c r="A822" s="107"/>
      <c r="B822" s="10"/>
      <c r="C822" s="339" t="s">
        <v>301</v>
      </c>
      <c r="D822" s="198">
        <v>48</v>
      </c>
      <c r="E822" s="198">
        <v>39</v>
      </c>
      <c r="F822" s="198">
        <v>39</v>
      </c>
      <c r="G822" s="198"/>
      <c r="H822" s="201">
        <v>0.3</v>
      </c>
    </row>
    <row r="823" spans="1:8" ht="14.25" customHeight="1">
      <c r="A823" s="107"/>
      <c r="B823" s="10"/>
      <c r="C823" s="339" t="s">
        <v>308</v>
      </c>
      <c r="D823" s="198">
        <v>39</v>
      </c>
      <c r="E823" s="198">
        <v>30</v>
      </c>
      <c r="F823" s="198">
        <v>30</v>
      </c>
      <c r="G823" s="198"/>
      <c r="H823" s="201">
        <v>0.6</v>
      </c>
    </row>
    <row r="824" spans="1:8" ht="14.25" customHeight="1">
      <c r="A824" s="107"/>
      <c r="B824" s="10" t="s">
        <v>231</v>
      </c>
      <c r="C824" s="339" t="s">
        <v>305</v>
      </c>
      <c r="D824" s="198">
        <v>390</v>
      </c>
      <c r="E824" s="198">
        <v>374</v>
      </c>
      <c r="F824" s="198">
        <v>374</v>
      </c>
      <c r="G824" s="198">
        <v>0</v>
      </c>
      <c r="H824" s="338">
        <v>1</v>
      </c>
    </row>
    <row r="825" spans="1:8" ht="14.25" customHeight="1">
      <c r="A825" s="107"/>
      <c r="B825" s="10"/>
      <c r="C825" s="339" t="s">
        <v>303</v>
      </c>
      <c r="D825" s="198">
        <v>460</v>
      </c>
      <c r="E825" s="198">
        <v>165</v>
      </c>
      <c r="F825" s="198">
        <v>149</v>
      </c>
      <c r="G825" s="198">
        <v>16</v>
      </c>
      <c r="H825" s="338" t="s">
        <v>499</v>
      </c>
    </row>
    <row r="826" spans="1:8" ht="14.25" customHeight="1">
      <c r="A826" s="107"/>
      <c r="B826" s="10"/>
      <c r="C826" s="339" t="s">
        <v>315</v>
      </c>
      <c r="D826" s="198">
        <v>9</v>
      </c>
      <c r="E826" s="198">
        <v>6</v>
      </c>
      <c r="F826" s="198">
        <v>6</v>
      </c>
      <c r="G826" s="198">
        <v>0</v>
      </c>
      <c r="H826" s="338" t="s">
        <v>544</v>
      </c>
    </row>
    <row r="827" spans="1:8" ht="14.25" customHeight="1">
      <c r="A827" s="107"/>
      <c r="B827" s="10"/>
      <c r="C827" s="339" t="s">
        <v>302</v>
      </c>
      <c r="D827" s="198">
        <v>4</v>
      </c>
      <c r="E827" s="198">
        <v>4</v>
      </c>
      <c r="F827" s="198">
        <v>4</v>
      </c>
      <c r="G827" s="198">
        <v>0</v>
      </c>
      <c r="H827" s="338">
        <v>0.6</v>
      </c>
    </row>
    <row r="828" spans="1:8" ht="14.25" customHeight="1">
      <c r="A828" s="5"/>
      <c r="B828" s="10" t="s">
        <v>93</v>
      </c>
      <c r="C828" s="339" t="s">
        <v>728</v>
      </c>
      <c r="D828" s="198">
        <v>550</v>
      </c>
      <c r="E828" s="198">
        <v>488</v>
      </c>
      <c r="F828" s="198">
        <v>488</v>
      </c>
      <c r="G828" s="198"/>
      <c r="H828" s="338">
        <v>1.2</v>
      </c>
    </row>
    <row r="829" spans="1:8" ht="14.25" customHeight="1">
      <c r="A829" s="5"/>
      <c r="B829" s="10"/>
      <c r="C829" s="339" t="s">
        <v>746</v>
      </c>
      <c r="D829" s="198">
        <v>500</v>
      </c>
      <c r="E829" s="198">
        <v>38</v>
      </c>
      <c r="F829" s="198">
        <v>38</v>
      </c>
      <c r="G829" s="198"/>
      <c r="H829" s="338">
        <v>0.8</v>
      </c>
    </row>
    <row r="830" spans="1:8" ht="14.25" customHeight="1">
      <c r="A830" s="5"/>
      <c r="B830" s="10"/>
      <c r="C830" s="339" t="s">
        <v>713</v>
      </c>
      <c r="D830" s="198">
        <v>72</v>
      </c>
      <c r="E830" s="198">
        <v>18</v>
      </c>
      <c r="F830" s="198">
        <v>8</v>
      </c>
      <c r="G830" s="198">
        <v>10</v>
      </c>
      <c r="H830" s="338">
        <v>1.4</v>
      </c>
    </row>
    <row r="831" spans="1:8" ht="14.25" customHeight="1">
      <c r="A831" s="5"/>
      <c r="B831" s="10"/>
      <c r="C831" s="339" t="s">
        <v>715</v>
      </c>
      <c r="D831" s="385">
        <v>20</v>
      </c>
      <c r="E831" s="73">
        <v>3</v>
      </c>
      <c r="F831" s="73">
        <v>3</v>
      </c>
      <c r="G831" s="73"/>
      <c r="H831" s="362">
        <v>1</v>
      </c>
    </row>
    <row r="832" spans="1:8" ht="14.25" customHeight="1">
      <c r="A832" s="5"/>
      <c r="B832" s="10"/>
      <c r="C832" s="339" t="s">
        <v>730</v>
      </c>
      <c r="D832" s="73">
        <v>200</v>
      </c>
      <c r="E832" s="73">
        <v>113</v>
      </c>
      <c r="F832" s="73">
        <v>113</v>
      </c>
      <c r="G832" s="73"/>
      <c r="H832" s="362">
        <v>0.7</v>
      </c>
    </row>
    <row r="833" spans="1:8" ht="14.25" customHeight="1">
      <c r="A833" s="64">
        <v>4</v>
      </c>
      <c r="B833" s="3" t="s">
        <v>107</v>
      </c>
      <c r="C833" s="60"/>
      <c r="D833" s="87">
        <f>SUM(D834)</f>
        <v>140</v>
      </c>
      <c r="E833" s="87">
        <f>SUM(E834)</f>
        <v>52</v>
      </c>
      <c r="F833" s="87">
        <f>SUM(F834)</f>
        <v>52</v>
      </c>
      <c r="G833" s="87">
        <f>SUM(G834)</f>
        <v>0</v>
      </c>
      <c r="H833" s="88"/>
    </row>
    <row r="834" spans="1:8" ht="14.25" customHeight="1">
      <c r="A834" s="9"/>
      <c r="B834" s="11" t="s">
        <v>160</v>
      </c>
      <c r="C834" s="193" t="s">
        <v>288</v>
      </c>
      <c r="D834" s="365">
        <v>140</v>
      </c>
      <c r="E834" s="365">
        <v>52</v>
      </c>
      <c r="F834" s="365">
        <v>52</v>
      </c>
      <c r="G834" s="365"/>
      <c r="H834" s="366">
        <v>0.7</v>
      </c>
    </row>
    <row r="835" spans="1:8" ht="26.25" customHeight="1">
      <c r="A835" s="2" t="s">
        <v>882</v>
      </c>
      <c r="B835" s="3" t="s">
        <v>344</v>
      </c>
      <c r="C835" s="60"/>
      <c r="D835" s="87">
        <f>SUM(D836:D843)</f>
        <v>1475</v>
      </c>
      <c r="E835" s="87">
        <f>SUM(E836:E843)</f>
        <v>554</v>
      </c>
      <c r="F835" s="87">
        <f>SUM(F836:F843)</f>
        <v>554</v>
      </c>
      <c r="G835" s="87">
        <f>SUM(G836:G843)</f>
        <v>0</v>
      </c>
      <c r="H835" s="242"/>
    </row>
    <row r="836" spans="1:8" ht="14.25" customHeight="1">
      <c r="A836" s="6"/>
      <c r="B836" s="13" t="s">
        <v>160</v>
      </c>
      <c r="C836" s="84" t="s">
        <v>313</v>
      </c>
      <c r="D836" s="85">
        <v>120</v>
      </c>
      <c r="E836" s="85">
        <v>67</v>
      </c>
      <c r="F836" s="85">
        <v>67</v>
      </c>
      <c r="G836" s="85"/>
      <c r="H836" s="386">
        <v>1.4</v>
      </c>
    </row>
    <row r="837" spans="1:8" ht="14.25" customHeight="1">
      <c r="A837" s="6"/>
      <c r="B837" s="13"/>
      <c r="C837" s="84" t="s">
        <v>297</v>
      </c>
      <c r="D837" s="85">
        <v>580</v>
      </c>
      <c r="E837" s="85">
        <v>352</v>
      </c>
      <c r="F837" s="85">
        <v>352</v>
      </c>
      <c r="G837" s="85"/>
      <c r="H837" s="386" t="s">
        <v>613</v>
      </c>
    </row>
    <row r="838" spans="1:8" ht="14.25" customHeight="1">
      <c r="A838" s="7"/>
      <c r="B838" s="8"/>
      <c r="C838" s="84" t="s">
        <v>290</v>
      </c>
      <c r="D838" s="85">
        <v>100</v>
      </c>
      <c r="E838" s="85">
        <v>18</v>
      </c>
      <c r="F838" s="85">
        <v>18</v>
      </c>
      <c r="G838" s="85"/>
      <c r="H838" s="386">
        <v>1</v>
      </c>
    </row>
    <row r="839" spans="1:8" ht="14.25" customHeight="1">
      <c r="A839" s="7"/>
      <c r="B839" s="8"/>
      <c r="C839" s="84" t="s">
        <v>308</v>
      </c>
      <c r="D839" s="85">
        <v>40</v>
      </c>
      <c r="E839" s="85">
        <v>40</v>
      </c>
      <c r="F839" s="85">
        <v>40</v>
      </c>
      <c r="G839" s="85"/>
      <c r="H839" s="386">
        <v>0.9</v>
      </c>
    </row>
    <row r="840" spans="1:8" ht="14.25" customHeight="1">
      <c r="A840" s="7"/>
      <c r="B840" s="10" t="s">
        <v>184</v>
      </c>
      <c r="C840" s="339" t="s">
        <v>308</v>
      </c>
      <c r="D840" s="198">
        <v>20</v>
      </c>
      <c r="E840" s="198">
        <v>20</v>
      </c>
      <c r="F840" s="198">
        <v>20</v>
      </c>
      <c r="G840" s="198">
        <v>0</v>
      </c>
      <c r="H840" s="338">
        <v>0.6</v>
      </c>
    </row>
    <row r="841" spans="1:8" ht="14.25" customHeight="1">
      <c r="A841" s="5"/>
      <c r="B841" s="10" t="s">
        <v>231</v>
      </c>
      <c r="C841" s="339" t="s">
        <v>303</v>
      </c>
      <c r="D841" s="73">
        <v>400</v>
      </c>
      <c r="E841" s="73">
        <v>45</v>
      </c>
      <c r="F841" s="73">
        <v>45</v>
      </c>
      <c r="G841" s="73">
        <v>0</v>
      </c>
      <c r="H841" s="387">
        <v>2.4</v>
      </c>
    </row>
    <row r="842" spans="1:8" ht="14.25" customHeight="1">
      <c r="A842" s="5"/>
      <c r="B842" s="10"/>
      <c r="C842" s="339" t="s">
        <v>316</v>
      </c>
      <c r="D842" s="73">
        <v>200</v>
      </c>
      <c r="E842" s="73">
        <v>4</v>
      </c>
      <c r="F842" s="73">
        <v>4</v>
      </c>
      <c r="G842" s="73">
        <v>0</v>
      </c>
      <c r="H842" s="387">
        <v>3.6</v>
      </c>
    </row>
    <row r="843" spans="1:8" ht="14.25" customHeight="1">
      <c r="A843" s="5"/>
      <c r="B843" s="10"/>
      <c r="C843" s="339" t="s">
        <v>288</v>
      </c>
      <c r="D843" s="73">
        <v>15</v>
      </c>
      <c r="E843" s="73">
        <v>8</v>
      </c>
      <c r="F843" s="73">
        <v>8</v>
      </c>
      <c r="G843" s="73">
        <v>0</v>
      </c>
      <c r="H843" s="387" t="s">
        <v>544</v>
      </c>
    </row>
    <row r="844" spans="1:8" ht="14.25" customHeight="1">
      <c r="A844" s="2" t="s">
        <v>883</v>
      </c>
      <c r="B844" s="3" t="s">
        <v>352</v>
      </c>
      <c r="C844" s="15"/>
      <c r="D844" s="44">
        <f>SUM(D845:D875)</f>
        <v>10593</v>
      </c>
      <c r="E844" s="44">
        <f>SUM(E845:E875)</f>
        <v>4794</v>
      </c>
      <c r="F844" s="44">
        <f>SUM(F845:F875)</f>
        <v>4577</v>
      </c>
      <c r="G844" s="44">
        <f>SUM(G845:G875)</f>
        <v>83</v>
      </c>
      <c r="H844" s="45"/>
    </row>
    <row r="845" spans="1:8" ht="14.25" customHeight="1">
      <c r="A845" s="5"/>
      <c r="B845" s="10" t="s">
        <v>160</v>
      </c>
      <c r="C845" s="339" t="s">
        <v>304</v>
      </c>
      <c r="D845" s="73">
        <v>40</v>
      </c>
      <c r="E845" s="73">
        <v>40</v>
      </c>
      <c r="F845" s="73">
        <v>40</v>
      </c>
      <c r="G845" s="73"/>
      <c r="H845" s="387">
        <v>1.1</v>
      </c>
    </row>
    <row r="846" spans="1:8" ht="14.25" customHeight="1">
      <c r="A846" s="5"/>
      <c r="B846" s="10"/>
      <c r="C846" s="339" t="s">
        <v>318</v>
      </c>
      <c r="D846" s="73">
        <v>415</v>
      </c>
      <c r="E846" s="73">
        <v>10</v>
      </c>
      <c r="F846" s="73">
        <v>10</v>
      </c>
      <c r="G846" s="73"/>
      <c r="H846" s="387">
        <v>2.75</v>
      </c>
    </row>
    <row r="847" spans="1:8" ht="14.25" customHeight="1">
      <c r="A847" s="5"/>
      <c r="B847" s="10"/>
      <c r="C847" s="339" t="s">
        <v>323</v>
      </c>
      <c r="D847" s="73">
        <v>230</v>
      </c>
      <c r="E847" s="73">
        <v>125</v>
      </c>
      <c r="F847" s="73">
        <v>125</v>
      </c>
      <c r="G847" s="73"/>
      <c r="H847" s="387">
        <v>3</v>
      </c>
    </row>
    <row r="848" spans="1:8" ht="14.25" customHeight="1">
      <c r="A848" s="5"/>
      <c r="B848" s="10"/>
      <c r="C848" s="339" t="s">
        <v>366</v>
      </c>
      <c r="D848" s="73">
        <v>2000</v>
      </c>
      <c r="E848" s="73">
        <v>56</v>
      </c>
      <c r="F848" s="73">
        <v>52</v>
      </c>
      <c r="G848" s="73"/>
      <c r="H848" s="387">
        <v>4</v>
      </c>
    </row>
    <row r="849" spans="1:8" ht="14.25" customHeight="1">
      <c r="A849" s="5"/>
      <c r="B849" s="10"/>
      <c r="C849" s="339" t="s">
        <v>297</v>
      </c>
      <c r="D849" s="73">
        <v>300</v>
      </c>
      <c r="E849" s="73">
        <v>130</v>
      </c>
      <c r="F849" s="73">
        <v>130</v>
      </c>
      <c r="G849" s="73"/>
      <c r="H849" s="387">
        <v>2.4</v>
      </c>
    </row>
    <row r="850" spans="1:8" ht="14.25" customHeight="1">
      <c r="A850" s="5"/>
      <c r="B850" s="10"/>
      <c r="C850" s="339" t="s">
        <v>296</v>
      </c>
      <c r="D850" s="73">
        <v>150</v>
      </c>
      <c r="E850" s="73">
        <v>130</v>
      </c>
      <c r="F850" s="73">
        <v>97</v>
      </c>
      <c r="G850" s="73"/>
      <c r="H850" s="387">
        <v>2</v>
      </c>
    </row>
    <row r="851" spans="1:8" ht="14.25" customHeight="1">
      <c r="A851" s="5"/>
      <c r="B851" s="10"/>
      <c r="C851" s="339" t="s">
        <v>297</v>
      </c>
      <c r="D851" s="73">
        <v>250</v>
      </c>
      <c r="E851" s="73">
        <v>199</v>
      </c>
      <c r="F851" s="73">
        <v>199</v>
      </c>
      <c r="G851" s="73">
        <v>0</v>
      </c>
      <c r="H851" s="387" t="s">
        <v>571</v>
      </c>
    </row>
    <row r="852" spans="1:8" ht="14.25" customHeight="1">
      <c r="A852" s="5"/>
      <c r="B852" s="10" t="s">
        <v>184</v>
      </c>
      <c r="C852" s="339" t="s">
        <v>320</v>
      </c>
      <c r="D852" s="73">
        <v>40</v>
      </c>
      <c r="E852" s="73">
        <v>40</v>
      </c>
      <c r="F852" s="73">
        <v>32</v>
      </c>
      <c r="G852" s="73">
        <v>0</v>
      </c>
      <c r="H852" s="388">
        <v>1.5</v>
      </c>
    </row>
    <row r="853" spans="1:8" ht="14.25" customHeight="1">
      <c r="A853" s="5"/>
      <c r="B853" s="10"/>
      <c r="C853" s="339" t="s">
        <v>313</v>
      </c>
      <c r="D853" s="73">
        <v>135</v>
      </c>
      <c r="E853" s="73">
        <v>69</v>
      </c>
      <c r="F853" s="73">
        <v>45</v>
      </c>
      <c r="G853" s="73">
        <v>0</v>
      </c>
      <c r="H853" s="387">
        <v>3</v>
      </c>
    </row>
    <row r="854" spans="1:8" ht="14.25" customHeight="1">
      <c r="A854" s="5"/>
      <c r="B854" s="10" t="s">
        <v>240</v>
      </c>
      <c r="C854" s="339" t="s">
        <v>314</v>
      </c>
      <c r="D854" s="73">
        <v>149</v>
      </c>
      <c r="E854" s="73">
        <v>36</v>
      </c>
      <c r="F854" s="73">
        <v>23</v>
      </c>
      <c r="G854" s="73">
        <v>13</v>
      </c>
      <c r="H854" s="387">
        <v>2.25</v>
      </c>
    </row>
    <row r="855" spans="1:8" ht="14.25" customHeight="1">
      <c r="A855" s="5"/>
      <c r="B855" s="10"/>
      <c r="C855" s="339" t="s">
        <v>303</v>
      </c>
      <c r="D855" s="73">
        <v>102</v>
      </c>
      <c r="E855" s="73">
        <v>70</v>
      </c>
      <c r="F855" s="73"/>
      <c r="G855" s="73">
        <v>70</v>
      </c>
      <c r="H855" s="388">
        <v>4.5</v>
      </c>
    </row>
    <row r="856" spans="1:8" ht="14.25" customHeight="1">
      <c r="A856" s="5"/>
      <c r="B856" s="10"/>
      <c r="C856" s="339" t="s">
        <v>302</v>
      </c>
      <c r="D856" s="73">
        <v>70</v>
      </c>
      <c r="E856" s="73">
        <v>65</v>
      </c>
      <c r="F856" s="73">
        <v>65</v>
      </c>
      <c r="G856" s="73"/>
      <c r="H856" s="388">
        <v>0.4</v>
      </c>
    </row>
    <row r="857" spans="1:8" ht="14.25" customHeight="1">
      <c r="A857" s="5"/>
      <c r="B857" s="10"/>
      <c r="C857" s="339" t="s">
        <v>290</v>
      </c>
      <c r="D857" s="73">
        <v>535</v>
      </c>
      <c r="E857" s="73">
        <v>239</v>
      </c>
      <c r="F857" s="73">
        <v>239</v>
      </c>
      <c r="G857" s="73"/>
      <c r="H857" s="388">
        <v>0.6</v>
      </c>
    </row>
    <row r="858" spans="1:8" ht="14.25" customHeight="1">
      <c r="A858" s="5"/>
      <c r="B858" s="10"/>
      <c r="C858" s="339" t="s">
        <v>298</v>
      </c>
      <c r="D858" s="73">
        <v>80</v>
      </c>
      <c r="E858" s="73">
        <v>35</v>
      </c>
      <c r="F858" s="73">
        <v>35</v>
      </c>
      <c r="G858" s="73"/>
      <c r="H858" s="388">
        <v>1.25</v>
      </c>
    </row>
    <row r="859" spans="1:8" ht="14.25" customHeight="1">
      <c r="A859" s="5"/>
      <c r="B859" s="10"/>
      <c r="C859" s="339" t="s">
        <v>322</v>
      </c>
      <c r="D859" s="73">
        <v>210</v>
      </c>
      <c r="E859" s="73">
        <v>204</v>
      </c>
      <c r="F859" s="73">
        <v>204</v>
      </c>
      <c r="G859" s="73"/>
      <c r="H859" s="388">
        <v>5</v>
      </c>
    </row>
    <row r="860" spans="1:8" ht="14.25" customHeight="1">
      <c r="A860" s="5"/>
      <c r="B860" s="10"/>
      <c r="C860" s="339" t="s">
        <v>620</v>
      </c>
      <c r="D860" s="73">
        <v>28</v>
      </c>
      <c r="E860" s="73">
        <v>12</v>
      </c>
      <c r="F860" s="73">
        <v>12</v>
      </c>
      <c r="G860" s="73"/>
      <c r="H860" s="388">
        <v>2.5</v>
      </c>
    </row>
    <row r="861" spans="1:8" ht="14.25" customHeight="1">
      <c r="A861" s="5"/>
      <c r="B861" s="10"/>
      <c r="C861" s="339" t="s">
        <v>296</v>
      </c>
      <c r="D861" s="73">
        <v>210</v>
      </c>
      <c r="E861" s="73">
        <v>102</v>
      </c>
      <c r="F861" s="73">
        <v>102</v>
      </c>
      <c r="G861" s="73"/>
      <c r="H861" s="388">
        <v>0.7</v>
      </c>
    </row>
    <row r="862" spans="1:8" ht="14.25" customHeight="1">
      <c r="A862" s="5"/>
      <c r="B862" s="10"/>
      <c r="C862" s="339" t="s">
        <v>310</v>
      </c>
      <c r="D862" s="73">
        <v>107</v>
      </c>
      <c r="E862" s="73">
        <v>87</v>
      </c>
      <c r="F862" s="73">
        <v>87</v>
      </c>
      <c r="G862" s="73"/>
      <c r="H862" s="388">
        <v>1.5</v>
      </c>
    </row>
    <row r="863" spans="1:8" ht="14.25" customHeight="1">
      <c r="A863" s="5"/>
      <c r="B863" s="10"/>
      <c r="C863" s="339" t="s">
        <v>289</v>
      </c>
      <c r="D863" s="73">
        <v>150</v>
      </c>
      <c r="E863" s="73">
        <v>104</v>
      </c>
      <c r="F863" s="73">
        <v>104</v>
      </c>
      <c r="G863" s="73"/>
      <c r="H863" s="388">
        <v>2</v>
      </c>
    </row>
    <row r="864" spans="1:8" ht="14.25" customHeight="1">
      <c r="A864" s="5"/>
      <c r="B864" s="10"/>
      <c r="C864" s="339" t="s">
        <v>300</v>
      </c>
      <c r="D864" s="73">
        <v>25</v>
      </c>
      <c r="E864" s="73">
        <v>5</v>
      </c>
      <c r="F864" s="73">
        <v>5</v>
      </c>
      <c r="G864" s="73"/>
      <c r="H864" s="388">
        <v>0.7</v>
      </c>
    </row>
    <row r="865" spans="1:8" ht="14.25" customHeight="1">
      <c r="A865" s="5"/>
      <c r="B865" s="10" t="s">
        <v>231</v>
      </c>
      <c r="C865" s="339" t="s">
        <v>304</v>
      </c>
      <c r="D865" s="73">
        <v>5</v>
      </c>
      <c r="E865" s="73">
        <v>2</v>
      </c>
      <c r="F865" s="73">
        <v>2</v>
      </c>
      <c r="G865" s="73">
        <v>0</v>
      </c>
      <c r="H865" s="387" t="s">
        <v>561</v>
      </c>
    </row>
    <row r="866" spans="1:8" ht="14.25" customHeight="1">
      <c r="A866" s="5"/>
      <c r="B866" s="10"/>
      <c r="C866" s="339" t="s">
        <v>320</v>
      </c>
      <c r="D866" s="73">
        <v>120</v>
      </c>
      <c r="E866" s="73">
        <v>53</v>
      </c>
      <c r="F866" s="73">
        <v>53</v>
      </c>
      <c r="G866" s="73">
        <v>0</v>
      </c>
      <c r="H866" s="387">
        <v>2.5</v>
      </c>
    </row>
    <row r="867" spans="1:8" ht="14.25" customHeight="1">
      <c r="A867" s="5"/>
      <c r="B867" s="10"/>
      <c r="C867" s="339" t="s">
        <v>313</v>
      </c>
      <c r="D867" s="73">
        <v>175</v>
      </c>
      <c r="E867" s="73">
        <v>46</v>
      </c>
      <c r="F867" s="73">
        <v>46</v>
      </c>
      <c r="G867" s="73">
        <v>0</v>
      </c>
      <c r="H867" s="387" t="s">
        <v>365</v>
      </c>
    </row>
    <row r="868" spans="1:8" ht="14.25" customHeight="1">
      <c r="A868" s="5"/>
      <c r="B868" s="10"/>
      <c r="C868" s="339" t="s">
        <v>318</v>
      </c>
      <c r="D868" s="73">
        <v>1200</v>
      </c>
      <c r="E868" s="73">
        <v>328</v>
      </c>
      <c r="F868" s="73">
        <v>328</v>
      </c>
      <c r="G868" s="73">
        <v>0</v>
      </c>
      <c r="H868" s="387" t="s">
        <v>472</v>
      </c>
    </row>
    <row r="869" spans="1:8" ht="14.25" customHeight="1">
      <c r="A869" s="5"/>
      <c r="B869" s="10"/>
      <c r="C869" s="339" t="s">
        <v>322</v>
      </c>
      <c r="D869" s="73">
        <v>450</v>
      </c>
      <c r="E869" s="73">
        <v>145</v>
      </c>
      <c r="F869" s="73">
        <v>80</v>
      </c>
      <c r="G869" s="73">
        <v>0</v>
      </c>
      <c r="H869" s="387" t="s">
        <v>502</v>
      </c>
    </row>
    <row r="870" spans="1:8" ht="14.25" customHeight="1">
      <c r="A870" s="5"/>
      <c r="B870" s="10"/>
      <c r="C870" s="339" t="s">
        <v>309</v>
      </c>
      <c r="D870" s="73">
        <v>22</v>
      </c>
      <c r="E870" s="73">
        <v>20</v>
      </c>
      <c r="F870" s="73">
        <v>20</v>
      </c>
      <c r="G870" s="73">
        <v>0</v>
      </c>
      <c r="H870" s="387">
        <v>1.6</v>
      </c>
    </row>
    <row r="871" spans="1:8" ht="14.25" customHeight="1">
      <c r="A871" s="5"/>
      <c r="B871" s="10"/>
      <c r="C871" s="339" t="s">
        <v>442</v>
      </c>
      <c r="D871" s="73">
        <v>130</v>
      </c>
      <c r="E871" s="73">
        <v>70</v>
      </c>
      <c r="F871" s="73">
        <v>70</v>
      </c>
      <c r="G871" s="73">
        <v>0</v>
      </c>
      <c r="H871" s="387" t="s">
        <v>503</v>
      </c>
    </row>
    <row r="872" spans="1:8" ht="14.25" customHeight="1">
      <c r="A872" s="5"/>
      <c r="B872" s="10" t="s">
        <v>93</v>
      </c>
      <c r="C872" s="339" t="s">
        <v>711</v>
      </c>
      <c r="D872" s="73">
        <v>1920</v>
      </c>
      <c r="E872" s="73">
        <v>1794</v>
      </c>
      <c r="F872" s="73">
        <v>1794</v>
      </c>
      <c r="G872" s="73"/>
      <c r="H872" s="362">
        <v>1.1</v>
      </c>
    </row>
    <row r="873" spans="1:8" ht="14.25" customHeight="1">
      <c r="A873" s="5"/>
      <c r="B873" s="10"/>
      <c r="C873" s="339" t="s">
        <v>715</v>
      </c>
      <c r="D873" s="73">
        <v>200</v>
      </c>
      <c r="E873" s="73">
        <v>171</v>
      </c>
      <c r="F873" s="73">
        <v>171</v>
      </c>
      <c r="G873" s="73"/>
      <c r="H873" s="362">
        <v>1.4</v>
      </c>
    </row>
    <row r="874" spans="1:8" ht="14.25" customHeight="1">
      <c r="A874" s="5"/>
      <c r="B874" s="10"/>
      <c r="C874" s="339" t="s">
        <v>742</v>
      </c>
      <c r="D874" s="73">
        <v>1130</v>
      </c>
      <c r="E874" s="73">
        <v>406</v>
      </c>
      <c r="F874" s="73">
        <v>406</v>
      </c>
      <c r="G874" s="73"/>
      <c r="H874" s="362">
        <v>1.7</v>
      </c>
    </row>
    <row r="875" spans="1:8" ht="14.25" customHeight="1">
      <c r="A875" s="5"/>
      <c r="B875" s="10"/>
      <c r="C875" s="339" t="s">
        <v>724</v>
      </c>
      <c r="D875" s="73">
        <v>15</v>
      </c>
      <c r="E875" s="73">
        <v>1</v>
      </c>
      <c r="F875" s="73">
        <v>1</v>
      </c>
      <c r="G875" s="73"/>
      <c r="H875" s="369">
        <v>2</v>
      </c>
    </row>
    <row r="876" spans="1:8" ht="14.25" customHeight="1">
      <c r="A876" s="2" t="s">
        <v>884</v>
      </c>
      <c r="B876" s="3" t="s">
        <v>71</v>
      </c>
      <c r="C876" s="15"/>
      <c r="D876" s="44">
        <f>SUM(D877:D880)</f>
        <v>529</v>
      </c>
      <c r="E876" s="44">
        <f>SUM(E877:E880)</f>
        <v>148</v>
      </c>
      <c r="F876" s="44">
        <f>SUM(F877:F880)</f>
        <v>106</v>
      </c>
      <c r="G876" s="44">
        <f>SUM(G877:G880)</f>
        <v>25</v>
      </c>
      <c r="H876" s="45"/>
    </row>
    <row r="877" spans="1:8" ht="14.25" customHeight="1">
      <c r="A877" s="7"/>
      <c r="B877" s="10" t="s">
        <v>184</v>
      </c>
      <c r="C877" s="339" t="s">
        <v>316</v>
      </c>
      <c r="D877" s="73">
        <v>15</v>
      </c>
      <c r="E877" s="73">
        <v>15</v>
      </c>
      <c r="F877" s="73">
        <v>15</v>
      </c>
      <c r="G877" s="73">
        <v>0</v>
      </c>
      <c r="H877" s="388">
        <v>2</v>
      </c>
    </row>
    <row r="878" spans="1:8" ht="14.25" customHeight="1">
      <c r="A878" s="7"/>
      <c r="B878" s="10"/>
      <c r="C878" s="339" t="s">
        <v>322</v>
      </c>
      <c r="D878" s="73">
        <v>70</v>
      </c>
      <c r="E878" s="73">
        <v>70</v>
      </c>
      <c r="F878" s="73">
        <v>45</v>
      </c>
      <c r="G878" s="73">
        <v>25</v>
      </c>
      <c r="H878" s="387">
        <v>2</v>
      </c>
    </row>
    <row r="879" spans="1:8" ht="14.25" customHeight="1">
      <c r="A879" s="7"/>
      <c r="B879" s="10" t="s">
        <v>231</v>
      </c>
      <c r="C879" s="339" t="s">
        <v>319</v>
      </c>
      <c r="D879" s="73">
        <v>300</v>
      </c>
      <c r="E879" s="73">
        <v>43</v>
      </c>
      <c r="F879" s="73">
        <v>26</v>
      </c>
      <c r="G879" s="73">
        <v>0</v>
      </c>
      <c r="H879" s="369" t="s">
        <v>504</v>
      </c>
    </row>
    <row r="880" spans="1:8" ht="14.25" customHeight="1">
      <c r="A880" s="9"/>
      <c r="B880" s="11" t="s">
        <v>93</v>
      </c>
      <c r="C880" s="193" t="s">
        <v>760</v>
      </c>
      <c r="D880" s="365">
        <v>144</v>
      </c>
      <c r="E880" s="365">
        <v>20</v>
      </c>
      <c r="F880" s="365">
        <v>20</v>
      </c>
      <c r="G880" s="365"/>
      <c r="H880" s="366">
        <v>2.75</v>
      </c>
    </row>
    <row r="881" spans="1:8" ht="14.25" customHeight="1">
      <c r="A881" s="2" t="s">
        <v>853</v>
      </c>
      <c r="B881" s="3" t="s">
        <v>333</v>
      </c>
      <c r="C881" s="60"/>
      <c r="D881" s="87">
        <f>SUM(D882:D883)</f>
        <v>190</v>
      </c>
      <c r="E881" s="87">
        <f>SUM(E882:E883)</f>
        <v>100</v>
      </c>
      <c r="F881" s="87">
        <f>SUM(F882:F883)</f>
        <v>100</v>
      </c>
      <c r="G881" s="87">
        <f>SUM(G882:G883)</f>
        <v>0</v>
      </c>
      <c r="H881" s="88"/>
    </row>
    <row r="882" spans="1:8" ht="14.25" customHeight="1">
      <c r="A882" s="112"/>
      <c r="B882" s="163" t="s">
        <v>160</v>
      </c>
      <c r="C882" s="190" t="s">
        <v>306</v>
      </c>
      <c r="D882" s="370">
        <v>130</v>
      </c>
      <c r="E882" s="370">
        <v>41</v>
      </c>
      <c r="F882" s="370">
        <v>41</v>
      </c>
      <c r="G882" s="370"/>
      <c r="H882" s="239">
        <v>0.3</v>
      </c>
    </row>
    <row r="883" spans="1:8" ht="14.25" customHeight="1">
      <c r="A883" s="9"/>
      <c r="B883" s="11"/>
      <c r="C883" s="193" t="s">
        <v>305</v>
      </c>
      <c r="D883" s="365">
        <v>60</v>
      </c>
      <c r="E883" s="365">
        <v>59</v>
      </c>
      <c r="F883" s="365">
        <v>59</v>
      </c>
      <c r="G883" s="365"/>
      <c r="H883" s="366">
        <v>0.2</v>
      </c>
    </row>
    <row r="884" spans="1:8" ht="14.25" customHeight="1">
      <c r="A884" s="2" t="s">
        <v>885</v>
      </c>
      <c r="B884" s="3" t="s">
        <v>529</v>
      </c>
      <c r="C884" s="60"/>
      <c r="D884" s="87">
        <f>D885</f>
        <v>35</v>
      </c>
      <c r="E884" s="87">
        <f>E885</f>
        <v>30</v>
      </c>
      <c r="F884" s="87">
        <f>F885</f>
        <v>30</v>
      </c>
      <c r="G884" s="87">
        <f>G885</f>
        <v>0</v>
      </c>
      <c r="H884" s="88"/>
    </row>
    <row r="885" spans="1:8" ht="14.25" customHeight="1">
      <c r="A885" s="9"/>
      <c r="B885" s="11" t="s">
        <v>93</v>
      </c>
      <c r="C885" s="193" t="s">
        <v>750</v>
      </c>
      <c r="D885" s="365">
        <v>35</v>
      </c>
      <c r="E885" s="365">
        <v>30</v>
      </c>
      <c r="F885" s="365">
        <v>30</v>
      </c>
      <c r="G885" s="365"/>
      <c r="H885" s="366">
        <v>0.7</v>
      </c>
    </row>
    <row r="886" spans="1:8" ht="14.25" customHeight="1">
      <c r="A886" s="2" t="s">
        <v>886</v>
      </c>
      <c r="B886" s="3" t="s">
        <v>109</v>
      </c>
      <c r="C886" s="60"/>
      <c r="D886" s="87">
        <f>SUM(D887:D890)</f>
        <v>434</v>
      </c>
      <c r="E886" s="87">
        <f>SUM(E887:E890)</f>
        <v>167</v>
      </c>
      <c r="F886" s="87">
        <f>SUM(F887:F890)</f>
        <v>167</v>
      </c>
      <c r="G886" s="87">
        <f>SUM(G887:G890)</f>
        <v>0</v>
      </c>
      <c r="H886" s="88"/>
    </row>
    <row r="887" spans="1:8" ht="14.25" customHeight="1">
      <c r="A887" s="12"/>
      <c r="B887" s="19" t="s">
        <v>231</v>
      </c>
      <c r="C887" s="389" t="s">
        <v>375</v>
      </c>
      <c r="D887" s="380">
        <v>144</v>
      </c>
      <c r="E887" s="363">
        <v>144</v>
      </c>
      <c r="F887" s="363">
        <v>144</v>
      </c>
      <c r="G887" s="363">
        <v>0</v>
      </c>
      <c r="H887" s="364">
        <v>2</v>
      </c>
    </row>
    <row r="888" spans="1:8" ht="14.25" customHeight="1">
      <c r="A888" s="12"/>
      <c r="B888" s="19"/>
      <c r="C888" s="389" t="s">
        <v>519</v>
      </c>
      <c r="D888" s="380">
        <v>250</v>
      </c>
      <c r="E888" s="363">
        <v>9</v>
      </c>
      <c r="F888" s="363">
        <v>9</v>
      </c>
      <c r="G888" s="363">
        <v>0</v>
      </c>
      <c r="H888" s="364">
        <v>2.5</v>
      </c>
    </row>
    <row r="889" spans="1:8" ht="14.25" customHeight="1">
      <c r="A889" s="12"/>
      <c r="B889" s="19" t="s">
        <v>93</v>
      </c>
      <c r="C889" s="389" t="s">
        <v>761</v>
      </c>
      <c r="D889" s="380">
        <v>10</v>
      </c>
      <c r="E889" s="363">
        <v>10</v>
      </c>
      <c r="F889" s="363">
        <v>10</v>
      </c>
      <c r="G889" s="363"/>
      <c r="H889" s="364">
        <v>0.6</v>
      </c>
    </row>
    <row r="890" spans="1:8" ht="14.25" customHeight="1">
      <c r="A890" s="9"/>
      <c r="B890" s="11"/>
      <c r="C890" s="193" t="s">
        <v>750</v>
      </c>
      <c r="D890" s="365">
        <v>30</v>
      </c>
      <c r="E890" s="365">
        <v>4</v>
      </c>
      <c r="F890" s="365">
        <v>4</v>
      </c>
      <c r="G890" s="365"/>
      <c r="H890" s="366">
        <v>1.9</v>
      </c>
    </row>
    <row r="891" spans="1:8" ht="14.25" customHeight="1">
      <c r="A891" s="7" t="s">
        <v>887</v>
      </c>
      <c r="B891" s="8" t="s">
        <v>72</v>
      </c>
      <c r="C891" s="46"/>
      <c r="D891" s="71">
        <f>SUM(D892:D893)</f>
        <v>47</v>
      </c>
      <c r="E891" s="71">
        <f>SUM(E892:E893)</f>
        <v>26</v>
      </c>
      <c r="F891" s="71">
        <f>SUM(F892:F893)</f>
        <v>26</v>
      </c>
      <c r="G891" s="71">
        <f>SUM(G892:G893)</f>
        <v>0</v>
      </c>
      <c r="H891" s="72"/>
    </row>
    <row r="892" spans="1:8" ht="14.25" customHeight="1">
      <c r="A892" s="5"/>
      <c r="B892" s="10" t="s">
        <v>231</v>
      </c>
      <c r="C892" s="390" t="s">
        <v>297</v>
      </c>
      <c r="D892" s="198">
        <v>25</v>
      </c>
      <c r="E892" s="198">
        <v>4</v>
      </c>
      <c r="F892" s="198">
        <v>4</v>
      </c>
      <c r="G892" s="198">
        <v>0</v>
      </c>
      <c r="H892" s="338" t="s">
        <v>358</v>
      </c>
    </row>
    <row r="893" spans="1:8" ht="14.25" customHeight="1">
      <c r="A893" s="12"/>
      <c r="B893" s="19"/>
      <c r="C893" s="390" t="s">
        <v>375</v>
      </c>
      <c r="D893" s="198">
        <v>22</v>
      </c>
      <c r="E893" s="198">
        <v>22</v>
      </c>
      <c r="F893" s="198">
        <v>22</v>
      </c>
      <c r="G893" s="198">
        <v>0</v>
      </c>
      <c r="H893" s="338">
        <v>1.8</v>
      </c>
    </row>
    <row r="894" spans="1:8" ht="14.25" customHeight="1">
      <c r="A894" s="2" t="s">
        <v>707</v>
      </c>
      <c r="B894" s="3" t="s">
        <v>61</v>
      </c>
      <c r="C894" s="15"/>
      <c r="D894" s="44">
        <f>SUM(D895:D898)</f>
        <v>363</v>
      </c>
      <c r="E894" s="44">
        <f>SUM(E895:E898)</f>
        <v>372</v>
      </c>
      <c r="F894" s="44">
        <f>SUM(F895:F898)</f>
        <v>372</v>
      </c>
      <c r="G894" s="44">
        <f>SUM(G895:G898)</f>
        <v>0</v>
      </c>
      <c r="H894" s="45"/>
    </row>
    <row r="895" spans="1:8" ht="14.25" customHeight="1">
      <c r="A895" s="5"/>
      <c r="B895" s="10" t="s">
        <v>231</v>
      </c>
      <c r="C895" s="390" t="s">
        <v>304</v>
      </c>
      <c r="D895" s="198">
        <v>200</v>
      </c>
      <c r="E895" s="198">
        <v>208</v>
      </c>
      <c r="F895" s="198">
        <v>208</v>
      </c>
      <c r="G895" s="198">
        <v>0</v>
      </c>
      <c r="H895" s="338">
        <v>1.2</v>
      </c>
    </row>
    <row r="896" spans="1:8" ht="14.25" customHeight="1">
      <c r="A896" s="5"/>
      <c r="B896" s="19"/>
      <c r="C896" s="390" t="s">
        <v>320</v>
      </c>
      <c r="D896" s="198">
        <v>55</v>
      </c>
      <c r="E896" s="198">
        <v>67</v>
      </c>
      <c r="F896" s="198">
        <v>67</v>
      </c>
      <c r="G896" s="198">
        <v>0</v>
      </c>
      <c r="H896" s="338">
        <v>2.2</v>
      </c>
    </row>
    <row r="897" spans="1:8" ht="14.25" customHeight="1">
      <c r="A897" s="5"/>
      <c r="B897" s="19"/>
      <c r="C897" s="390" t="s">
        <v>313</v>
      </c>
      <c r="D897" s="198">
        <v>30</v>
      </c>
      <c r="E897" s="198">
        <v>27</v>
      </c>
      <c r="F897" s="198">
        <v>27</v>
      </c>
      <c r="G897" s="198">
        <v>0</v>
      </c>
      <c r="H897" s="338">
        <v>3</v>
      </c>
    </row>
    <row r="898" spans="1:8" ht="14.25" customHeight="1">
      <c r="A898" s="9"/>
      <c r="B898" s="11" t="s">
        <v>93</v>
      </c>
      <c r="C898" s="193" t="s">
        <v>713</v>
      </c>
      <c r="D898" s="365">
        <v>78</v>
      </c>
      <c r="E898" s="365">
        <v>70</v>
      </c>
      <c r="F898" s="365">
        <v>70</v>
      </c>
      <c r="G898" s="365"/>
      <c r="H898" s="366">
        <v>2</v>
      </c>
    </row>
    <row r="899" spans="1:8" ht="14.25" customHeight="1">
      <c r="A899" s="2" t="s">
        <v>348</v>
      </c>
      <c r="B899" s="3" t="s">
        <v>334</v>
      </c>
      <c r="C899" s="15"/>
      <c r="D899" s="21">
        <f>SUM(D900:D901)</f>
        <v>69</v>
      </c>
      <c r="E899" s="21">
        <f>SUM(E900:E901)</f>
        <v>61</v>
      </c>
      <c r="F899" s="21">
        <f>SUM(F900:F901)</f>
        <v>16</v>
      </c>
      <c r="G899" s="21">
        <f>SUM(G900:G901)</f>
        <v>0</v>
      </c>
      <c r="H899" s="16"/>
    </row>
    <row r="900" spans="1:8" ht="14.25" customHeight="1">
      <c r="A900" s="5"/>
      <c r="B900" s="10" t="s">
        <v>160</v>
      </c>
      <c r="C900" s="390" t="s">
        <v>306</v>
      </c>
      <c r="D900" s="93">
        <v>50</v>
      </c>
      <c r="E900" s="93">
        <v>45</v>
      </c>
      <c r="F900" s="93"/>
      <c r="G900" s="93"/>
      <c r="H900" s="391">
        <v>1.6</v>
      </c>
    </row>
    <row r="901" spans="1:8" ht="14.25" customHeight="1">
      <c r="A901" s="9"/>
      <c r="B901" s="11" t="s">
        <v>240</v>
      </c>
      <c r="C901" s="193" t="s">
        <v>310</v>
      </c>
      <c r="D901" s="365">
        <v>19</v>
      </c>
      <c r="E901" s="365">
        <v>16</v>
      </c>
      <c r="F901" s="365">
        <v>16</v>
      </c>
      <c r="G901" s="365"/>
      <c r="H901" s="366">
        <v>0.8</v>
      </c>
    </row>
    <row r="902" spans="1:8" ht="14.25" customHeight="1">
      <c r="A902" s="2" t="s">
        <v>888</v>
      </c>
      <c r="B902" s="3" t="s">
        <v>209</v>
      </c>
      <c r="C902" s="60"/>
      <c r="D902" s="87">
        <f>SUM(D903:D904)</f>
        <v>210</v>
      </c>
      <c r="E902" s="87">
        <f>SUM(E903:E904)</f>
        <v>84</v>
      </c>
      <c r="F902" s="87">
        <f>SUM(F903:F904)</f>
        <v>84</v>
      </c>
      <c r="G902" s="87">
        <f>SUM(G903:G904)</f>
        <v>0</v>
      </c>
      <c r="H902" s="88"/>
    </row>
    <row r="903" spans="1:8" ht="14.25" customHeight="1">
      <c r="A903" s="5"/>
      <c r="B903" s="10" t="s">
        <v>231</v>
      </c>
      <c r="C903" s="339" t="s">
        <v>313</v>
      </c>
      <c r="D903" s="73">
        <v>90</v>
      </c>
      <c r="E903" s="73">
        <v>31</v>
      </c>
      <c r="F903" s="73">
        <v>31</v>
      </c>
      <c r="G903" s="73">
        <v>0</v>
      </c>
      <c r="H903" s="362">
        <v>1</v>
      </c>
    </row>
    <row r="904" spans="1:8" ht="14.25" customHeight="1">
      <c r="A904" s="9"/>
      <c r="B904" s="11"/>
      <c r="C904" s="193" t="s">
        <v>315</v>
      </c>
      <c r="D904" s="365">
        <v>120</v>
      </c>
      <c r="E904" s="365">
        <v>53</v>
      </c>
      <c r="F904" s="365">
        <v>53</v>
      </c>
      <c r="G904" s="365">
        <v>0</v>
      </c>
      <c r="H904" s="366">
        <v>3</v>
      </c>
    </row>
    <row r="905" spans="1:8" ht="14.25" customHeight="1">
      <c r="A905" s="2" t="s">
        <v>384</v>
      </c>
      <c r="B905" s="3" t="s">
        <v>170</v>
      </c>
      <c r="C905" s="60"/>
      <c r="D905" s="87">
        <f>SUM(D906:D915)</f>
        <v>1117</v>
      </c>
      <c r="E905" s="87">
        <f>SUM(E906:E915)</f>
        <v>685</v>
      </c>
      <c r="F905" s="87">
        <f>SUM(F906:F915)</f>
        <v>678</v>
      </c>
      <c r="G905" s="87">
        <f>SUM(G906:G915)</f>
        <v>0</v>
      </c>
      <c r="H905" s="88"/>
    </row>
    <row r="906" spans="1:8" ht="14.25" customHeight="1">
      <c r="A906" s="5"/>
      <c r="B906" s="10" t="s">
        <v>160</v>
      </c>
      <c r="C906" s="339" t="s">
        <v>298</v>
      </c>
      <c r="D906" s="73">
        <v>50</v>
      </c>
      <c r="E906" s="73">
        <v>32</v>
      </c>
      <c r="F906" s="73">
        <v>32</v>
      </c>
      <c r="G906" s="73"/>
      <c r="H906" s="362">
        <v>1.5</v>
      </c>
    </row>
    <row r="907" spans="1:8" ht="14.25" customHeight="1">
      <c r="A907" s="5"/>
      <c r="B907" s="10" t="s">
        <v>184</v>
      </c>
      <c r="C907" s="339" t="s">
        <v>305</v>
      </c>
      <c r="D907" s="73">
        <v>212</v>
      </c>
      <c r="E907" s="73">
        <v>212</v>
      </c>
      <c r="F907" s="73">
        <v>205</v>
      </c>
      <c r="G907" s="73">
        <v>0</v>
      </c>
      <c r="H907" s="362">
        <v>0.3</v>
      </c>
    </row>
    <row r="908" spans="1:8" ht="14.25" customHeight="1">
      <c r="A908" s="5"/>
      <c r="B908" s="10"/>
      <c r="C908" s="339" t="s">
        <v>313</v>
      </c>
      <c r="D908" s="73">
        <v>31</v>
      </c>
      <c r="E908" s="73">
        <v>31</v>
      </c>
      <c r="F908" s="73">
        <v>31</v>
      </c>
      <c r="G908" s="73">
        <v>0</v>
      </c>
      <c r="H908" s="362">
        <v>1.2</v>
      </c>
    </row>
    <row r="909" spans="1:8" ht="14.25" customHeight="1">
      <c r="A909" s="5"/>
      <c r="B909" s="10" t="s">
        <v>240</v>
      </c>
      <c r="C909" s="339" t="s">
        <v>313</v>
      </c>
      <c r="D909" s="73">
        <v>85</v>
      </c>
      <c r="E909" s="73">
        <v>74</v>
      </c>
      <c r="F909" s="73">
        <v>74</v>
      </c>
      <c r="G909" s="73"/>
      <c r="H909" s="362">
        <v>1.75</v>
      </c>
    </row>
    <row r="910" spans="1:8" ht="14.25" customHeight="1">
      <c r="A910" s="5"/>
      <c r="B910" s="10"/>
      <c r="C910" s="339" t="s">
        <v>315</v>
      </c>
      <c r="D910" s="73">
        <v>70</v>
      </c>
      <c r="E910" s="73">
        <v>23</v>
      </c>
      <c r="F910" s="73">
        <v>23</v>
      </c>
      <c r="G910" s="73"/>
      <c r="H910" s="362">
        <v>0.7</v>
      </c>
    </row>
    <row r="911" spans="1:8" ht="14.25" customHeight="1">
      <c r="A911" s="5"/>
      <c r="B911" s="10" t="s">
        <v>231</v>
      </c>
      <c r="C911" s="339" t="s">
        <v>320</v>
      </c>
      <c r="D911" s="73">
        <v>47</v>
      </c>
      <c r="E911" s="73">
        <v>10</v>
      </c>
      <c r="F911" s="73">
        <v>10</v>
      </c>
      <c r="G911" s="73">
        <v>0</v>
      </c>
      <c r="H911" s="362">
        <v>0.7</v>
      </c>
    </row>
    <row r="912" spans="1:8" ht="14.25" customHeight="1">
      <c r="A912" s="5"/>
      <c r="B912" s="10"/>
      <c r="C912" s="339" t="s">
        <v>313</v>
      </c>
      <c r="D912" s="73">
        <v>282</v>
      </c>
      <c r="E912" s="73">
        <v>69</v>
      </c>
      <c r="F912" s="73">
        <v>69</v>
      </c>
      <c r="G912" s="73">
        <v>0</v>
      </c>
      <c r="H912" s="362" t="s">
        <v>508</v>
      </c>
    </row>
    <row r="913" spans="1:8" ht="14.25" customHeight="1">
      <c r="A913" s="5"/>
      <c r="B913" s="10" t="s">
        <v>93</v>
      </c>
      <c r="C913" s="339" t="s">
        <v>711</v>
      </c>
      <c r="D913" s="73">
        <v>200</v>
      </c>
      <c r="E913" s="73">
        <v>179</v>
      </c>
      <c r="F913" s="73">
        <v>179</v>
      </c>
      <c r="G913" s="73"/>
      <c r="H913" s="362">
        <v>0.8</v>
      </c>
    </row>
    <row r="914" spans="1:8" ht="14.25" customHeight="1">
      <c r="A914" s="12"/>
      <c r="B914" s="19"/>
      <c r="C914" s="342" t="s">
        <v>716</v>
      </c>
      <c r="D914" s="363">
        <v>40</v>
      </c>
      <c r="E914" s="363">
        <v>22</v>
      </c>
      <c r="F914" s="363">
        <v>22</v>
      </c>
      <c r="G914" s="363"/>
      <c r="H914" s="364">
        <v>1.1</v>
      </c>
    </row>
    <row r="915" spans="1:8" ht="14.25" customHeight="1">
      <c r="A915" s="12"/>
      <c r="B915" s="19"/>
      <c r="C915" s="342" t="s">
        <v>723</v>
      </c>
      <c r="D915" s="363">
        <v>100</v>
      </c>
      <c r="E915" s="363">
        <v>33</v>
      </c>
      <c r="F915" s="363">
        <v>33</v>
      </c>
      <c r="G915" s="363"/>
      <c r="H915" s="364">
        <v>1.35</v>
      </c>
    </row>
    <row r="916" spans="1:8" ht="14.25" customHeight="1">
      <c r="A916" s="108" t="s">
        <v>385</v>
      </c>
      <c r="B916" s="78" t="s">
        <v>224</v>
      </c>
      <c r="C916" s="82"/>
      <c r="D916" s="79">
        <f>SUM(D917:D917)</f>
        <v>26</v>
      </c>
      <c r="E916" s="79">
        <f>SUM(E917:E917)</f>
        <v>20</v>
      </c>
      <c r="F916" s="79">
        <f>SUM(F917:F917)</f>
        <v>20</v>
      </c>
      <c r="G916" s="79">
        <f>SUM(G917:G917)</f>
        <v>0</v>
      </c>
      <c r="H916" s="80"/>
    </row>
    <row r="917" spans="1:8" ht="14.25" customHeight="1">
      <c r="A917" s="5"/>
      <c r="B917" s="10" t="s">
        <v>231</v>
      </c>
      <c r="C917" s="339" t="s">
        <v>303</v>
      </c>
      <c r="D917" s="73">
        <v>26</v>
      </c>
      <c r="E917" s="73">
        <v>20</v>
      </c>
      <c r="F917" s="73">
        <v>20</v>
      </c>
      <c r="G917" s="73">
        <v>0</v>
      </c>
      <c r="H917" s="362">
        <v>2.5</v>
      </c>
    </row>
    <row r="918" spans="1:8" ht="14.25" customHeight="1">
      <c r="A918" s="2" t="s">
        <v>528</v>
      </c>
      <c r="B918" s="3" t="s">
        <v>210</v>
      </c>
      <c r="C918" s="60"/>
      <c r="D918" s="87">
        <f>SUM(D919:D920)</f>
        <v>150</v>
      </c>
      <c r="E918" s="87">
        <f>SUM(E919:E920)</f>
        <v>93</v>
      </c>
      <c r="F918" s="87">
        <f>SUM(F919:F920)</f>
        <v>93</v>
      </c>
      <c r="G918" s="87">
        <f>SUM(G919:G920)</f>
        <v>0</v>
      </c>
      <c r="H918" s="88"/>
    </row>
    <row r="919" spans="1:8" ht="14.25" customHeight="1">
      <c r="A919" s="33"/>
      <c r="B919" s="10" t="s">
        <v>231</v>
      </c>
      <c r="C919" s="190" t="s">
        <v>304</v>
      </c>
      <c r="D919" s="370">
        <v>130</v>
      </c>
      <c r="E919" s="370">
        <v>88</v>
      </c>
      <c r="F919" s="370">
        <v>88</v>
      </c>
      <c r="G919" s="370">
        <v>0</v>
      </c>
      <c r="H919" s="239">
        <v>0.7</v>
      </c>
    </row>
    <row r="920" spans="1:8" ht="14.25" customHeight="1">
      <c r="A920" s="9"/>
      <c r="B920" s="11"/>
      <c r="C920" s="193" t="s">
        <v>303</v>
      </c>
      <c r="D920" s="365">
        <v>20</v>
      </c>
      <c r="E920" s="365">
        <v>5</v>
      </c>
      <c r="F920" s="365">
        <v>5</v>
      </c>
      <c r="G920" s="365">
        <v>0</v>
      </c>
      <c r="H920" s="366">
        <v>0.55</v>
      </c>
    </row>
    <row r="921" spans="1:8" ht="14.25" customHeight="1">
      <c r="A921" s="2" t="s">
        <v>445</v>
      </c>
      <c r="B921" s="3" t="s">
        <v>402</v>
      </c>
      <c r="C921" s="60"/>
      <c r="D921" s="87">
        <f>SUM(D922)</f>
        <v>82</v>
      </c>
      <c r="E921" s="87">
        <f>SUM(E922)</f>
        <v>79</v>
      </c>
      <c r="F921" s="87">
        <f>SUM(F922)</f>
        <v>79</v>
      </c>
      <c r="G921" s="87">
        <f>SUM(G922)</f>
        <v>0</v>
      </c>
      <c r="H921" s="88"/>
    </row>
    <row r="922" spans="1:8" ht="14.25" customHeight="1">
      <c r="A922" s="9"/>
      <c r="B922" s="11" t="s">
        <v>93</v>
      </c>
      <c r="C922" s="193" t="s">
        <v>727</v>
      </c>
      <c r="D922" s="365">
        <v>82</v>
      </c>
      <c r="E922" s="365">
        <v>79</v>
      </c>
      <c r="F922" s="365">
        <v>79</v>
      </c>
      <c r="G922" s="365"/>
      <c r="H922" s="366">
        <v>1</v>
      </c>
    </row>
    <row r="923" spans="1:8" ht="14.25" customHeight="1">
      <c r="A923" s="7" t="s">
        <v>889</v>
      </c>
      <c r="B923" s="8" t="s">
        <v>48</v>
      </c>
      <c r="C923" s="46"/>
      <c r="D923" s="71">
        <f>SUM(D924:D960)</f>
        <v>16229</v>
      </c>
      <c r="E923" s="71">
        <f>SUM(E924:E960)</f>
        <v>11170</v>
      </c>
      <c r="F923" s="71">
        <f>SUM(F924:F960)</f>
        <v>6377</v>
      </c>
      <c r="G923" s="71">
        <f>SUM(G924:G960)</f>
        <v>4729</v>
      </c>
      <c r="H923" s="72"/>
    </row>
    <row r="924" spans="1:8" ht="14.25" customHeight="1">
      <c r="A924" s="5"/>
      <c r="B924" s="10" t="s">
        <v>160</v>
      </c>
      <c r="C924" s="339" t="s">
        <v>318</v>
      </c>
      <c r="D924" s="73">
        <v>370</v>
      </c>
      <c r="E924" s="73">
        <v>47</v>
      </c>
      <c r="F924" s="73">
        <v>47</v>
      </c>
      <c r="G924" s="73"/>
      <c r="H924" s="362">
        <v>3</v>
      </c>
    </row>
    <row r="925" spans="1:8" ht="14.25" customHeight="1">
      <c r="A925" s="5"/>
      <c r="B925" s="10"/>
      <c r="C925" s="339" t="s">
        <v>295</v>
      </c>
      <c r="D925" s="73">
        <v>300</v>
      </c>
      <c r="E925" s="73">
        <v>23</v>
      </c>
      <c r="F925" s="73">
        <v>23</v>
      </c>
      <c r="G925" s="73"/>
      <c r="H925" s="362">
        <v>2.2</v>
      </c>
    </row>
    <row r="926" spans="1:8" ht="14.25" customHeight="1">
      <c r="A926" s="5"/>
      <c r="B926" s="10"/>
      <c r="C926" s="339" t="s">
        <v>297</v>
      </c>
      <c r="D926" s="73">
        <v>100</v>
      </c>
      <c r="E926" s="73">
        <v>34</v>
      </c>
      <c r="F926" s="73">
        <v>29</v>
      </c>
      <c r="G926" s="73"/>
      <c r="H926" s="362">
        <v>1.8</v>
      </c>
    </row>
    <row r="927" spans="1:8" ht="14.25" customHeight="1">
      <c r="A927" s="5"/>
      <c r="B927" s="10"/>
      <c r="C927" s="339" t="s">
        <v>323</v>
      </c>
      <c r="D927" s="73">
        <v>110</v>
      </c>
      <c r="E927" s="73">
        <v>105</v>
      </c>
      <c r="F927" s="73">
        <v>105</v>
      </c>
      <c r="G927" s="73"/>
      <c r="H927" s="362">
        <v>2.6</v>
      </c>
    </row>
    <row r="928" spans="1:8" ht="14.25" customHeight="1">
      <c r="A928" s="5"/>
      <c r="B928" s="10"/>
      <c r="C928" s="339" t="s">
        <v>297</v>
      </c>
      <c r="D928" s="73">
        <v>200</v>
      </c>
      <c r="E928" s="73">
        <v>59</v>
      </c>
      <c r="F928" s="73"/>
      <c r="G928" s="73"/>
      <c r="H928" s="362">
        <v>0.4</v>
      </c>
    </row>
    <row r="929" spans="1:8" ht="14.25" customHeight="1">
      <c r="A929" s="5"/>
      <c r="B929" s="10"/>
      <c r="C929" s="339" t="s">
        <v>304</v>
      </c>
      <c r="D929" s="73">
        <v>440</v>
      </c>
      <c r="E929" s="73">
        <v>397</v>
      </c>
      <c r="F929" s="73">
        <v>397</v>
      </c>
      <c r="G929" s="73"/>
      <c r="H929" s="362" t="s">
        <v>626</v>
      </c>
    </row>
    <row r="930" spans="1:8" ht="14.25" customHeight="1">
      <c r="A930" s="5"/>
      <c r="B930" s="10" t="s">
        <v>172</v>
      </c>
      <c r="C930" s="339" t="s">
        <v>308</v>
      </c>
      <c r="D930" s="73">
        <v>95</v>
      </c>
      <c r="E930" s="73">
        <v>95</v>
      </c>
      <c r="F930" s="73">
        <v>95</v>
      </c>
      <c r="G930" s="73"/>
      <c r="H930" s="362">
        <v>0.6</v>
      </c>
    </row>
    <row r="931" spans="1:8" ht="14.25" customHeight="1">
      <c r="A931" s="5"/>
      <c r="B931" s="10" t="s">
        <v>184</v>
      </c>
      <c r="C931" s="339" t="s">
        <v>313</v>
      </c>
      <c r="D931" s="73">
        <v>25</v>
      </c>
      <c r="E931" s="73">
        <v>25</v>
      </c>
      <c r="F931" s="73">
        <v>25</v>
      </c>
      <c r="G931" s="73">
        <v>0</v>
      </c>
      <c r="H931" s="362">
        <v>1</v>
      </c>
    </row>
    <row r="932" spans="1:8" ht="14.25" customHeight="1">
      <c r="A932" s="5"/>
      <c r="B932" s="10" t="s">
        <v>240</v>
      </c>
      <c r="C932" s="339" t="s">
        <v>314</v>
      </c>
      <c r="D932" s="73">
        <v>688</v>
      </c>
      <c r="E932" s="73">
        <v>361</v>
      </c>
      <c r="F932" s="73">
        <v>60</v>
      </c>
      <c r="G932" s="73">
        <v>301</v>
      </c>
      <c r="H932" s="362">
        <v>2.25</v>
      </c>
    </row>
    <row r="933" spans="1:8" ht="14.25" customHeight="1">
      <c r="A933" s="5"/>
      <c r="B933" s="10"/>
      <c r="C933" s="339" t="s">
        <v>303</v>
      </c>
      <c r="D933" s="73">
        <v>320</v>
      </c>
      <c r="E933" s="73">
        <v>160</v>
      </c>
      <c r="F933" s="73">
        <v>160</v>
      </c>
      <c r="G933" s="73"/>
      <c r="H933" s="362">
        <v>2.5</v>
      </c>
    </row>
    <row r="934" spans="1:8" ht="14.25" customHeight="1">
      <c r="A934" s="5"/>
      <c r="B934" s="10"/>
      <c r="C934" s="339" t="s">
        <v>303</v>
      </c>
      <c r="D934" s="73"/>
      <c r="E934" s="73">
        <v>124</v>
      </c>
      <c r="F934" s="73">
        <v>124</v>
      </c>
      <c r="G934" s="73"/>
      <c r="H934" s="362">
        <v>1.5</v>
      </c>
    </row>
    <row r="935" spans="1:8" ht="14.25" customHeight="1">
      <c r="A935" s="5"/>
      <c r="B935" s="10"/>
      <c r="C935" s="339" t="s">
        <v>303</v>
      </c>
      <c r="D935" s="73"/>
      <c r="E935" s="73">
        <v>47</v>
      </c>
      <c r="F935" s="73">
        <v>47</v>
      </c>
      <c r="G935" s="73"/>
      <c r="H935" s="362">
        <v>0.6</v>
      </c>
    </row>
    <row r="936" spans="1:8" ht="14.25" customHeight="1">
      <c r="A936" s="5"/>
      <c r="B936" s="10"/>
      <c r="C936" s="339" t="s">
        <v>315</v>
      </c>
      <c r="D936" s="73">
        <v>5451</v>
      </c>
      <c r="E936" s="73">
        <v>4023</v>
      </c>
      <c r="F936" s="73">
        <v>120</v>
      </c>
      <c r="G936" s="73">
        <v>3903</v>
      </c>
      <c r="H936" s="362">
        <v>2</v>
      </c>
    </row>
    <row r="937" spans="1:8" ht="14.25" customHeight="1">
      <c r="A937" s="5"/>
      <c r="B937" s="10"/>
      <c r="C937" s="339" t="s">
        <v>297</v>
      </c>
      <c r="D937" s="73">
        <v>300</v>
      </c>
      <c r="E937" s="73">
        <v>300</v>
      </c>
      <c r="F937" s="73">
        <v>300</v>
      </c>
      <c r="G937" s="73"/>
      <c r="H937" s="362">
        <v>0.6</v>
      </c>
    </row>
    <row r="938" spans="1:8" ht="14.25" customHeight="1">
      <c r="A938" s="5"/>
      <c r="B938" s="10"/>
      <c r="C938" s="339" t="s">
        <v>298</v>
      </c>
      <c r="D938" s="73">
        <v>214</v>
      </c>
      <c r="E938" s="73">
        <v>214</v>
      </c>
      <c r="F938" s="73">
        <v>214</v>
      </c>
      <c r="G938" s="73"/>
      <c r="H938" s="362">
        <v>1.25</v>
      </c>
    </row>
    <row r="939" spans="1:8" ht="14.25" customHeight="1">
      <c r="A939" s="5"/>
      <c r="B939" s="10"/>
      <c r="C939" s="339" t="s">
        <v>291</v>
      </c>
      <c r="D939" s="73">
        <v>560</v>
      </c>
      <c r="E939" s="73">
        <v>500</v>
      </c>
      <c r="F939" s="73">
        <v>500</v>
      </c>
      <c r="G939" s="73"/>
      <c r="H939" s="362">
        <v>1</v>
      </c>
    </row>
    <row r="940" spans="1:8" ht="14.25" customHeight="1">
      <c r="A940" s="5"/>
      <c r="B940" s="10"/>
      <c r="C940" s="339" t="s">
        <v>288</v>
      </c>
      <c r="D940" s="73">
        <v>20</v>
      </c>
      <c r="E940" s="73">
        <v>12</v>
      </c>
      <c r="F940" s="73">
        <v>12</v>
      </c>
      <c r="G940" s="73"/>
      <c r="H940" s="362">
        <v>1</v>
      </c>
    </row>
    <row r="941" spans="1:8" ht="14.25" customHeight="1">
      <c r="A941" s="5"/>
      <c r="B941" s="10"/>
      <c r="C941" s="339" t="s">
        <v>366</v>
      </c>
      <c r="D941" s="73">
        <v>315</v>
      </c>
      <c r="E941" s="73">
        <v>315</v>
      </c>
      <c r="F941" s="73">
        <v>315</v>
      </c>
      <c r="G941" s="73"/>
      <c r="H941" s="367">
        <v>2.25</v>
      </c>
    </row>
    <row r="942" spans="1:8" ht="14.25" customHeight="1">
      <c r="A942" s="5"/>
      <c r="B942" s="10"/>
      <c r="C942" s="339" t="s">
        <v>309</v>
      </c>
      <c r="D942" s="73">
        <v>390</v>
      </c>
      <c r="E942" s="73">
        <v>238</v>
      </c>
      <c r="F942" s="73">
        <v>238</v>
      </c>
      <c r="G942" s="73"/>
      <c r="H942" s="362">
        <v>0.7</v>
      </c>
    </row>
    <row r="943" spans="1:8" ht="14.25" customHeight="1">
      <c r="A943" s="5"/>
      <c r="B943" s="10"/>
      <c r="C943" s="339" t="s">
        <v>310</v>
      </c>
      <c r="D943" s="73">
        <v>580</v>
      </c>
      <c r="E943" s="73">
        <v>525</v>
      </c>
      <c r="F943" s="73"/>
      <c r="G943" s="73">
        <v>525</v>
      </c>
      <c r="H943" s="362">
        <v>1.5</v>
      </c>
    </row>
    <row r="944" spans="1:8" ht="14.25" customHeight="1">
      <c r="A944" s="5"/>
      <c r="B944" s="10" t="s">
        <v>231</v>
      </c>
      <c r="C944" s="339" t="s">
        <v>313</v>
      </c>
      <c r="D944" s="73">
        <v>178</v>
      </c>
      <c r="E944" s="73">
        <v>112</v>
      </c>
      <c r="F944" s="73">
        <v>112</v>
      </c>
      <c r="G944" s="73">
        <v>0</v>
      </c>
      <c r="H944" s="362" t="s">
        <v>506</v>
      </c>
    </row>
    <row r="945" spans="1:8" ht="14.25" customHeight="1">
      <c r="A945" s="5"/>
      <c r="B945" s="10"/>
      <c r="C945" s="339" t="s">
        <v>303</v>
      </c>
      <c r="D945" s="73">
        <v>630</v>
      </c>
      <c r="E945" s="73">
        <v>327</v>
      </c>
      <c r="F945" s="73">
        <v>327</v>
      </c>
      <c r="G945" s="73">
        <v>0</v>
      </c>
      <c r="H945" s="362">
        <v>2.5</v>
      </c>
    </row>
    <row r="946" spans="1:8" ht="14.25" customHeight="1">
      <c r="A946" s="5"/>
      <c r="B946" s="10"/>
      <c r="C946" s="339" t="s">
        <v>315</v>
      </c>
      <c r="D946" s="73">
        <v>355</v>
      </c>
      <c r="E946" s="73">
        <v>14</v>
      </c>
      <c r="F946" s="73">
        <v>14</v>
      </c>
      <c r="G946" s="73">
        <v>0</v>
      </c>
      <c r="H946" s="362">
        <v>3</v>
      </c>
    </row>
    <row r="947" spans="1:8" ht="14.25" customHeight="1">
      <c r="A947" s="5"/>
      <c r="B947" s="10"/>
      <c r="C947" s="339" t="s">
        <v>318</v>
      </c>
      <c r="D947" s="73">
        <v>59</v>
      </c>
      <c r="E947" s="73">
        <v>23</v>
      </c>
      <c r="F947" s="73">
        <v>23</v>
      </c>
      <c r="G947" s="73">
        <v>0</v>
      </c>
      <c r="H947" s="362" t="s">
        <v>369</v>
      </c>
    </row>
    <row r="948" spans="1:8" ht="14.25" customHeight="1">
      <c r="A948" s="5"/>
      <c r="B948" s="10"/>
      <c r="C948" s="339" t="s">
        <v>362</v>
      </c>
      <c r="D948" s="73">
        <v>33</v>
      </c>
      <c r="E948" s="73">
        <v>20</v>
      </c>
      <c r="F948" s="73">
        <v>20</v>
      </c>
      <c r="G948" s="73">
        <v>0</v>
      </c>
      <c r="H948" s="362" t="s">
        <v>507</v>
      </c>
    </row>
    <row r="949" spans="1:8" ht="14.25" customHeight="1">
      <c r="A949" s="5"/>
      <c r="B949" s="10"/>
      <c r="C949" s="339" t="s">
        <v>291</v>
      </c>
      <c r="D949" s="73">
        <v>700</v>
      </c>
      <c r="E949" s="73">
        <v>463</v>
      </c>
      <c r="F949" s="73">
        <v>463</v>
      </c>
      <c r="G949" s="73">
        <v>0</v>
      </c>
      <c r="H949" s="362">
        <v>2.4</v>
      </c>
    </row>
    <row r="950" spans="1:8" ht="14.25" customHeight="1">
      <c r="A950" s="5"/>
      <c r="B950" s="10"/>
      <c r="C950" s="339" t="s">
        <v>317</v>
      </c>
      <c r="D950" s="73">
        <v>30</v>
      </c>
      <c r="E950" s="73">
        <v>30</v>
      </c>
      <c r="F950" s="73">
        <v>30</v>
      </c>
      <c r="G950" s="73">
        <v>0</v>
      </c>
      <c r="H950" s="362">
        <v>0.5</v>
      </c>
    </row>
    <row r="951" spans="1:8" ht="14.25" customHeight="1">
      <c r="A951" s="5"/>
      <c r="B951" s="10" t="s">
        <v>93</v>
      </c>
      <c r="C951" s="339" t="s">
        <v>711</v>
      </c>
      <c r="D951" s="73">
        <v>555</v>
      </c>
      <c r="E951" s="73">
        <v>555</v>
      </c>
      <c r="F951" s="73">
        <v>555</v>
      </c>
      <c r="G951" s="73"/>
      <c r="H951" s="362">
        <v>0.5</v>
      </c>
    </row>
    <row r="952" spans="1:8" ht="14.25" customHeight="1">
      <c r="A952" s="5"/>
      <c r="B952" s="10"/>
      <c r="C952" s="339" t="s">
        <v>721</v>
      </c>
      <c r="D952" s="198">
        <v>210</v>
      </c>
      <c r="E952" s="198">
        <v>200</v>
      </c>
      <c r="F952" s="198">
        <v>200</v>
      </c>
      <c r="G952" s="198"/>
      <c r="H952" s="338">
        <v>1.3</v>
      </c>
    </row>
    <row r="953" spans="1:8" ht="14.25" customHeight="1">
      <c r="A953" s="5"/>
      <c r="B953" s="10"/>
      <c r="C953" s="339" t="s">
        <v>746</v>
      </c>
      <c r="D953" s="73">
        <v>1200</v>
      </c>
      <c r="E953" s="73">
        <v>401</v>
      </c>
      <c r="F953" s="73">
        <v>401</v>
      </c>
      <c r="G953" s="73"/>
      <c r="H953" s="362">
        <v>2</v>
      </c>
    </row>
    <row r="954" spans="1:8" ht="14.25" customHeight="1">
      <c r="A954" s="5"/>
      <c r="B954" s="10"/>
      <c r="C954" s="339" t="s">
        <v>727</v>
      </c>
      <c r="D954" s="73">
        <v>132</v>
      </c>
      <c r="E954" s="73">
        <v>40</v>
      </c>
      <c r="F954" s="73">
        <v>40</v>
      </c>
      <c r="G954" s="73"/>
      <c r="H954" s="362">
        <v>1.1</v>
      </c>
    </row>
    <row r="955" spans="1:8" ht="14.25" customHeight="1">
      <c r="A955" s="5"/>
      <c r="B955" s="10"/>
      <c r="C955" s="339" t="s">
        <v>714</v>
      </c>
      <c r="D955" s="73">
        <v>370</v>
      </c>
      <c r="E955" s="73">
        <v>365</v>
      </c>
      <c r="F955" s="73">
        <v>365</v>
      </c>
      <c r="G955" s="73"/>
      <c r="H955" s="362">
        <v>1.3</v>
      </c>
    </row>
    <row r="956" spans="1:8" ht="14.25" customHeight="1">
      <c r="A956" s="5"/>
      <c r="B956" s="10"/>
      <c r="C956" s="339" t="s">
        <v>724</v>
      </c>
      <c r="D956" s="73">
        <v>50</v>
      </c>
      <c r="E956" s="73">
        <v>12</v>
      </c>
      <c r="F956" s="73">
        <v>12</v>
      </c>
      <c r="G956" s="73"/>
      <c r="H956" s="362">
        <v>2.1</v>
      </c>
    </row>
    <row r="957" spans="1:8" ht="14.25" customHeight="1">
      <c r="A957" s="5"/>
      <c r="B957" s="10"/>
      <c r="C957" s="339" t="s">
        <v>717</v>
      </c>
      <c r="D957" s="198">
        <v>215</v>
      </c>
      <c r="E957" s="198">
        <v>200</v>
      </c>
      <c r="F957" s="198">
        <v>200</v>
      </c>
      <c r="G957" s="198"/>
      <c r="H957" s="392">
        <v>1.2</v>
      </c>
    </row>
    <row r="958" spans="1:8" ht="14.25" customHeight="1">
      <c r="A958" s="5"/>
      <c r="B958" s="10"/>
      <c r="C958" s="339" t="s">
        <v>718</v>
      </c>
      <c r="D958" s="73">
        <v>33</v>
      </c>
      <c r="E958" s="73">
        <v>33</v>
      </c>
      <c r="F958" s="73">
        <v>33</v>
      </c>
      <c r="G958" s="73"/>
      <c r="H958" s="362">
        <v>1.25</v>
      </c>
    </row>
    <row r="959" spans="1:8" ht="14.25" customHeight="1">
      <c r="A959" s="5"/>
      <c r="B959" s="10"/>
      <c r="C959" s="339" t="s">
        <v>764</v>
      </c>
      <c r="D959" s="73">
        <v>220</v>
      </c>
      <c r="E959" s="73">
        <v>51</v>
      </c>
      <c r="F959" s="73">
        <v>51</v>
      </c>
      <c r="G959" s="73"/>
      <c r="H959" s="367">
        <v>1.6</v>
      </c>
    </row>
    <row r="960" spans="1:8" ht="14.25" customHeight="1">
      <c r="A960" s="5"/>
      <c r="B960" s="10"/>
      <c r="C960" s="339" t="s">
        <v>736</v>
      </c>
      <c r="D960" s="73">
        <v>781</v>
      </c>
      <c r="E960" s="73">
        <v>720</v>
      </c>
      <c r="F960" s="73">
        <v>720</v>
      </c>
      <c r="G960" s="73"/>
      <c r="H960" s="367">
        <v>2</v>
      </c>
    </row>
    <row r="961" spans="1:8" ht="14.25" customHeight="1">
      <c r="A961" s="2" t="s">
        <v>890</v>
      </c>
      <c r="B961" s="3" t="s">
        <v>225</v>
      </c>
      <c r="C961" s="60"/>
      <c r="D961" s="87">
        <f>SUM(D962:D964)</f>
        <v>526</v>
      </c>
      <c r="E961" s="87">
        <f>SUM(E962:E964)</f>
        <v>341</v>
      </c>
      <c r="F961" s="87">
        <f>SUM(F962:F964)</f>
        <v>341</v>
      </c>
      <c r="G961" s="87">
        <f>SUM(G962:G964)</f>
        <v>0</v>
      </c>
      <c r="H961" s="88"/>
    </row>
    <row r="962" spans="1:8" ht="14.25" customHeight="1">
      <c r="A962" s="5"/>
      <c r="B962" s="10" t="s">
        <v>231</v>
      </c>
      <c r="C962" s="339" t="s">
        <v>313</v>
      </c>
      <c r="D962" s="73">
        <v>215</v>
      </c>
      <c r="E962" s="73">
        <v>112</v>
      </c>
      <c r="F962" s="73">
        <v>112</v>
      </c>
      <c r="G962" s="73">
        <v>0</v>
      </c>
      <c r="H962" s="362">
        <v>2.2</v>
      </c>
    </row>
    <row r="963" spans="1:8" ht="14.25" customHeight="1">
      <c r="A963" s="12"/>
      <c r="B963" s="19"/>
      <c r="C963" s="342" t="s">
        <v>314</v>
      </c>
      <c r="D963" s="363">
        <v>291</v>
      </c>
      <c r="E963" s="363">
        <v>215</v>
      </c>
      <c r="F963" s="363">
        <v>215</v>
      </c>
      <c r="G963" s="363">
        <v>0</v>
      </c>
      <c r="H963" s="364">
        <v>3</v>
      </c>
    </row>
    <row r="964" spans="1:8" ht="14.25" customHeight="1">
      <c r="A964" s="9"/>
      <c r="B964" s="11" t="s">
        <v>93</v>
      </c>
      <c r="C964" s="193" t="s">
        <v>717</v>
      </c>
      <c r="D964" s="365">
        <v>20</v>
      </c>
      <c r="E964" s="365">
        <v>14</v>
      </c>
      <c r="F964" s="365">
        <v>14</v>
      </c>
      <c r="G964" s="365"/>
      <c r="H964" s="366">
        <v>1.2</v>
      </c>
    </row>
    <row r="965" spans="1:8" ht="14.25" customHeight="1">
      <c r="A965" s="2" t="s">
        <v>891</v>
      </c>
      <c r="B965" s="3" t="s">
        <v>211</v>
      </c>
      <c r="C965" s="60"/>
      <c r="D965" s="87">
        <f>SUM(D966:D971)</f>
        <v>512</v>
      </c>
      <c r="E965" s="87">
        <f>SUM(E966:E971)</f>
        <v>382</v>
      </c>
      <c r="F965" s="87">
        <f>SUM(F966:F971)</f>
        <v>382</v>
      </c>
      <c r="G965" s="87">
        <f>SUM(G966:G971)</f>
        <v>0</v>
      </c>
      <c r="H965" s="88"/>
    </row>
    <row r="966" spans="1:8" ht="14.25" customHeight="1">
      <c r="A966" s="5"/>
      <c r="B966" s="10" t="s">
        <v>231</v>
      </c>
      <c r="C966" s="339" t="s">
        <v>304</v>
      </c>
      <c r="D966" s="73">
        <v>35</v>
      </c>
      <c r="E966" s="73">
        <v>31</v>
      </c>
      <c r="F966" s="73">
        <v>31</v>
      </c>
      <c r="G966" s="73">
        <v>0</v>
      </c>
      <c r="H966" s="362">
        <v>1.6</v>
      </c>
    </row>
    <row r="967" spans="1:8" ht="14.25" customHeight="1">
      <c r="A967" s="5"/>
      <c r="B967" s="10"/>
      <c r="C967" s="339" t="s">
        <v>320</v>
      </c>
      <c r="D967" s="73">
        <v>226</v>
      </c>
      <c r="E967" s="73">
        <v>173</v>
      </c>
      <c r="F967" s="73">
        <v>173</v>
      </c>
      <c r="G967" s="73">
        <v>0</v>
      </c>
      <c r="H967" s="362" t="s">
        <v>509</v>
      </c>
    </row>
    <row r="968" spans="1:8" ht="14.25" customHeight="1">
      <c r="A968" s="5"/>
      <c r="B968" s="10"/>
      <c r="C968" s="339" t="s">
        <v>313</v>
      </c>
      <c r="D968" s="73">
        <v>88</v>
      </c>
      <c r="E968" s="73">
        <v>46</v>
      </c>
      <c r="F968" s="73">
        <v>46</v>
      </c>
      <c r="G968" s="73">
        <v>0</v>
      </c>
      <c r="H968" s="362">
        <v>3.5</v>
      </c>
    </row>
    <row r="969" spans="1:8" ht="14.25" customHeight="1">
      <c r="A969" s="5"/>
      <c r="B969" s="14"/>
      <c r="C969" s="339" t="s">
        <v>306</v>
      </c>
      <c r="D969" s="73">
        <v>118</v>
      </c>
      <c r="E969" s="73">
        <v>98</v>
      </c>
      <c r="F969" s="73">
        <v>98</v>
      </c>
      <c r="G969" s="73">
        <v>0</v>
      </c>
      <c r="H969" s="362">
        <v>2</v>
      </c>
    </row>
    <row r="970" spans="1:8" ht="14.25" customHeight="1">
      <c r="A970" s="12"/>
      <c r="B970" s="109"/>
      <c r="C970" s="342" t="s">
        <v>309</v>
      </c>
      <c r="D970" s="363">
        <v>15</v>
      </c>
      <c r="E970" s="363">
        <v>15</v>
      </c>
      <c r="F970" s="363">
        <v>15</v>
      </c>
      <c r="G970" s="363">
        <v>0</v>
      </c>
      <c r="H970" s="364" t="s">
        <v>353</v>
      </c>
    </row>
    <row r="971" spans="1:8" ht="14.25" customHeight="1">
      <c r="A971" s="9"/>
      <c r="B971" s="10" t="s">
        <v>93</v>
      </c>
      <c r="C971" s="193" t="s">
        <v>746</v>
      </c>
      <c r="D971" s="365">
        <v>30</v>
      </c>
      <c r="E971" s="365">
        <v>19</v>
      </c>
      <c r="F971" s="365">
        <v>19</v>
      </c>
      <c r="G971" s="365"/>
      <c r="H971" s="366">
        <v>11</v>
      </c>
    </row>
    <row r="972" spans="1:8" ht="14.25" customHeight="1">
      <c r="A972" s="2" t="s">
        <v>892</v>
      </c>
      <c r="B972" s="3" t="s">
        <v>73</v>
      </c>
      <c r="C972" s="15"/>
      <c r="D972" s="44">
        <f>SUM(D973:D981)</f>
        <v>1830</v>
      </c>
      <c r="E972" s="44">
        <f>SUM(E973:E981)</f>
        <v>1106</v>
      </c>
      <c r="F972" s="44">
        <f>SUM(F973:F981)</f>
        <v>628</v>
      </c>
      <c r="G972" s="44">
        <f>SUM(G973:G981)</f>
        <v>445</v>
      </c>
      <c r="H972" s="45"/>
    </row>
    <row r="973" spans="1:8" ht="14.25" customHeight="1">
      <c r="A973" s="5"/>
      <c r="B973" s="10" t="s">
        <v>160</v>
      </c>
      <c r="C973" s="339" t="s">
        <v>297</v>
      </c>
      <c r="D973" s="73">
        <v>100</v>
      </c>
      <c r="E973" s="73">
        <v>48</v>
      </c>
      <c r="F973" s="73">
        <v>48</v>
      </c>
      <c r="G973" s="73"/>
      <c r="H973" s="362">
        <v>1.5</v>
      </c>
    </row>
    <row r="974" spans="1:8" ht="14.25" customHeight="1">
      <c r="A974" s="5"/>
      <c r="B974" s="10"/>
      <c r="C974" s="339" t="s">
        <v>306</v>
      </c>
      <c r="D974" s="73">
        <v>27</v>
      </c>
      <c r="E974" s="73">
        <v>22</v>
      </c>
      <c r="F974" s="73"/>
      <c r="G974" s="73"/>
      <c r="H974" s="362">
        <v>1.4</v>
      </c>
    </row>
    <row r="975" spans="1:8" ht="14.25" customHeight="1">
      <c r="A975" s="5"/>
      <c r="B975" s="10" t="s">
        <v>184</v>
      </c>
      <c r="C975" s="339" t="s">
        <v>318</v>
      </c>
      <c r="D975" s="73">
        <v>122</v>
      </c>
      <c r="E975" s="73">
        <v>122</v>
      </c>
      <c r="F975" s="73">
        <v>111</v>
      </c>
      <c r="G975" s="73">
        <v>0</v>
      </c>
      <c r="H975" s="362">
        <v>3</v>
      </c>
    </row>
    <row r="976" spans="1:8" ht="14.25" customHeight="1">
      <c r="A976" s="5"/>
      <c r="B976" s="10" t="s">
        <v>240</v>
      </c>
      <c r="C976" s="339" t="s">
        <v>320</v>
      </c>
      <c r="D976" s="73">
        <v>108</v>
      </c>
      <c r="E976" s="73">
        <v>42</v>
      </c>
      <c r="F976" s="73">
        <v>42</v>
      </c>
      <c r="G976" s="73"/>
      <c r="H976" s="362">
        <v>2</v>
      </c>
    </row>
    <row r="977" spans="1:8" ht="14.25" customHeight="1">
      <c r="A977" s="5"/>
      <c r="B977" s="10"/>
      <c r="C977" s="339" t="s">
        <v>298</v>
      </c>
      <c r="D977" s="73">
        <v>200</v>
      </c>
      <c r="E977" s="73">
        <v>30</v>
      </c>
      <c r="F977" s="73">
        <v>30</v>
      </c>
      <c r="G977" s="73"/>
      <c r="H977" s="362">
        <v>0.5</v>
      </c>
    </row>
    <row r="978" spans="1:8" ht="14.25" customHeight="1">
      <c r="A978" s="5"/>
      <c r="B978" s="10"/>
      <c r="C978" s="339" t="s">
        <v>310</v>
      </c>
      <c r="D978" s="73">
        <v>558</v>
      </c>
      <c r="E978" s="73">
        <v>445</v>
      </c>
      <c r="F978" s="73"/>
      <c r="G978" s="73">
        <v>445</v>
      </c>
      <c r="H978" s="362">
        <v>1.5</v>
      </c>
    </row>
    <row r="979" spans="1:8" ht="14.25" customHeight="1">
      <c r="A979" s="5"/>
      <c r="B979" s="10"/>
      <c r="C979" s="339" t="s">
        <v>306</v>
      </c>
      <c r="D979" s="73">
        <v>230</v>
      </c>
      <c r="E979" s="73">
        <v>184</v>
      </c>
      <c r="F979" s="73">
        <v>184</v>
      </c>
      <c r="G979" s="73"/>
      <c r="H979" s="362">
        <v>0.6</v>
      </c>
    </row>
    <row r="980" spans="1:8" ht="14.25" customHeight="1">
      <c r="A980" s="5"/>
      <c r="B980" s="10" t="s">
        <v>231</v>
      </c>
      <c r="C980" s="339" t="s">
        <v>318</v>
      </c>
      <c r="D980" s="73">
        <v>480</v>
      </c>
      <c r="E980" s="73">
        <v>210</v>
      </c>
      <c r="F980" s="73">
        <v>210</v>
      </c>
      <c r="G980" s="73">
        <v>0</v>
      </c>
      <c r="H980" s="362" t="s">
        <v>577</v>
      </c>
    </row>
    <row r="981" spans="1:8" ht="14.25" customHeight="1">
      <c r="A981" s="61"/>
      <c r="B981" s="10" t="s">
        <v>93</v>
      </c>
      <c r="C981" s="339" t="s">
        <v>729</v>
      </c>
      <c r="D981" s="73">
        <v>5</v>
      </c>
      <c r="E981" s="73">
        <v>3</v>
      </c>
      <c r="F981" s="73">
        <v>3</v>
      </c>
      <c r="G981" s="73"/>
      <c r="H981" s="362">
        <v>1.9</v>
      </c>
    </row>
    <row r="982" spans="1:8" ht="14.25" customHeight="1">
      <c r="A982" s="2" t="s">
        <v>893</v>
      </c>
      <c r="B982" s="3" t="s">
        <v>415</v>
      </c>
      <c r="C982" s="60"/>
      <c r="D982" s="87">
        <f>SUM(D983)</f>
        <v>78</v>
      </c>
      <c r="E982" s="87">
        <f>SUM(E983)</f>
        <v>78</v>
      </c>
      <c r="F982" s="87">
        <f>SUM(F983)</f>
        <v>78</v>
      </c>
      <c r="G982" s="87">
        <f>SUM(G983)</f>
        <v>0</v>
      </c>
      <c r="H982" s="106"/>
    </row>
    <row r="983" spans="1:8" ht="14.25" customHeight="1">
      <c r="A983" s="9"/>
      <c r="B983" s="11" t="s">
        <v>240</v>
      </c>
      <c r="C983" s="193" t="s">
        <v>298</v>
      </c>
      <c r="D983" s="365">
        <v>78</v>
      </c>
      <c r="E983" s="365">
        <v>78</v>
      </c>
      <c r="F983" s="365">
        <v>78</v>
      </c>
      <c r="G983" s="365"/>
      <c r="H983" s="384">
        <v>1</v>
      </c>
    </row>
    <row r="984" spans="1:8" ht="14.25" customHeight="1">
      <c r="A984" s="2" t="s">
        <v>894</v>
      </c>
      <c r="B984" s="3" t="s">
        <v>110</v>
      </c>
      <c r="C984" s="15"/>
      <c r="D984" s="87">
        <f>SUM(D985)</f>
        <v>108</v>
      </c>
      <c r="E984" s="87">
        <f>SUM(E985)</f>
        <v>59</v>
      </c>
      <c r="F984" s="87">
        <f>SUM(F985)</f>
        <v>59</v>
      </c>
      <c r="G984" s="87">
        <f>SUM(G985)</f>
        <v>0</v>
      </c>
      <c r="H984" s="16"/>
    </row>
    <row r="985" spans="1:8" ht="14.25" customHeight="1">
      <c r="A985" s="9"/>
      <c r="B985" s="11" t="s">
        <v>160</v>
      </c>
      <c r="C985" s="193" t="s">
        <v>627</v>
      </c>
      <c r="D985" s="365">
        <v>108</v>
      </c>
      <c r="E985" s="365">
        <v>59</v>
      </c>
      <c r="F985" s="365">
        <v>59</v>
      </c>
      <c r="G985" s="365"/>
      <c r="H985" s="366">
        <v>1.6</v>
      </c>
    </row>
    <row r="986" spans="1:8" ht="14.25" customHeight="1">
      <c r="A986" s="7" t="s">
        <v>896</v>
      </c>
      <c r="B986" s="8" t="s">
        <v>64</v>
      </c>
      <c r="C986" s="46"/>
      <c r="D986" s="71">
        <f>SUM(D987:D1005)</f>
        <v>6644</v>
      </c>
      <c r="E986" s="71">
        <f>SUM(E987:E1005)</f>
        <v>5607</v>
      </c>
      <c r="F986" s="71">
        <f>SUM(F987:F1005)</f>
        <v>5419</v>
      </c>
      <c r="G986" s="71">
        <f>SUM(G987:G1005)</f>
        <v>205</v>
      </c>
      <c r="H986" s="72"/>
    </row>
    <row r="987" spans="1:8" ht="14.25" customHeight="1">
      <c r="A987" s="5"/>
      <c r="B987" s="10" t="s">
        <v>160</v>
      </c>
      <c r="C987" s="339" t="s">
        <v>291</v>
      </c>
      <c r="D987" s="73">
        <v>30</v>
      </c>
      <c r="E987" s="73">
        <v>12</v>
      </c>
      <c r="F987" s="73">
        <v>12</v>
      </c>
      <c r="G987" s="73"/>
      <c r="H987" s="362">
        <v>2</v>
      </c>
    </row>
    <row r="988" spans="1:8" ht="14.25" customHeight="1">
      <c r="A988" s="5"/>
      <c r="B988" s="10" t="s">
        <v>172</v>
      </c>
      <c r="C988" s="339" t="s">
        <v>315</v>
      </c>
      <c r="D988" s="73">
        <v>65</v>
      </c>
      <c r="E988" s="73">
        <v>65</v>
      </c>
      <c r="F988" s="73"/>
      <c r="G988" s="73">
        <v>65</v>
      </c>
      <c r="H988" s="362">
        <v>2.25</v>
      </c>
    </row>
    <row r="989" spans="1:8" ht="14.25" customHeight="1">
      <c r="A989" s="5"/>
      <c r="B989" s="10" t="s">
        <v>184</v>
      </c>
      <c r="C989" s="339" t="s">
        <v>305</v>
      </c>
      <c r="D989" s="73">
        <v>547</v>
      </c>
      <c r="E989" s="73">
        <v>547</v>
      </c>
      <c r="F989" s="73">
        <v>525</v>
      </c>
      <c r="G989" s="73">
        <v>0</v>
      </c>
      <c r="H989" s="362">
        <v>0.5</v>
      </c>
    </row>
    <row r="990" spans="1:8" ht="14.25" customHeight="1">
      <c r="A990" s="5"/>
      <c r="B990" s="10"/>
      <c r="C990" s="339" t="s">
        <v>314</v>
      </c>
      <c r="D990" s="73">
        <v>20</v>
      </c>
      <c r="E990" s="73">
        <v>20</v>
      </c>
      <c r="F990" s="73">
        <v>19</v>
      </c>
      <c r="G990" s="73">
        <v>0</v>
      </c>
      <c r="H990" s="362">
        <v>3</v>
      </c>
    </row>
    <row r="991" spans="1:8" ht="14.25" customHeight="1">
      <c r="A991" s="5"/>
      <c r="B991" s="10" t="s">
        <v>240</v>
      </c>
      <c r="C991" s="339" t="s">
        <v>320</v>
      </c>
      <c r="D991" s="73">
        <v>80</v>
      </c>
      <c r="E991" s="73">
        <v>47</v>
      </c>
      <c r="F991" s="73">
        <v>47</v>
      </c>
      <c r="G991" s="73"/>
      <c r="H991" s="367">
        <v>2</v>
      </c>
    </row>
    <row r="992" spans="1:8" ht="14.25" customHeight="1">
      <c r="A992" s="5"/>
      <c r="B992" s="10"/>
      <c r="C992" s="339" t="s">
        <v>313</v>
      </c>
      <c r="D992" s="73">
        <v>178</v>
      </c>
      <c r="E992" s="73">
        <v>178</v>
      </c>
      <c r="F992" s="73">
        <v>178</v>
      </c>
      <c r="G992" s="73"/>
      <c r="H992" s="367">
        <v>2.25</v>
      </c>
    </row>
    <row r="993" spans="1:8" ht="14.25" customHeight="1">
      <c r="A993" s="5"/>
      <c r="B993" s="10"/>
      <c r="C993" s="339" t="s">
        <v>303</v>
      </c>
      <c r="D993" s="73">
        <v>12</v>
      </c>
      <c r="E993" s="73">
        <v>7</v>
      </c>
      <c r="F993" s="73">
        <v>7</v>
      </c>
      <c r="G993" s="73"/>
      <c r="H993" s="367">
        <v>1</v>
      </c>
    </row>
    <row r="994" spans="1:8" ht="14.25" customHeight="1">
      <c r="A994" s="5"/>
      <c r="B994" s="10"/>
      <c r="C994" s="339" t="s">
        <v>315</v>
      </c>
      <c r="D994" s="73">
        <v>245</v>
      </c>
      <c r="E994" s="73">
        <v>137</v>
      </c>
      <c r="F994" s="73">
        <v>137</v>
      </c>
      <c r="G994" s="73"/>
      <c r="H994" s="367">
        <v>1</v>
      </c>
    </row>
    <row r="995" spans="1:8" ht="14.25" customHeight="1">
      <c r="A995" s="5"/>
      <c r="B995" s="10"/>
      <c r="C995" s="339" t="s">
        <v>306</v>
      </c>
      <c r="D995" s="73">
        <v>1400</v>
      </c>
      <c r="E995" s="73">
        <v>1160</v>
      </c>
      <c r="F995" s="73">
        <v>1160</v>
      </c>
      <c r="G995" s="73"/>
      <c r="H995" s="367">
        <v>0.4</v>
      </c>
    </row>
    <row r="996" spans="1:8" ht="14.25" customHeight="1">
      <c r="A996" s="5"/>
      <c r="B996" s="10"/>
      <c r="C996" s="339" t="s">
        <v>298</v>
      </c>
      <c r="D996" s="73">
        <v>215</v>
      </c>
      <c r="E996" s="73">
        <v>119</v>
      </c>
      <c r="F996" s="73">
        <v>119</v>
      </c>
      <c r="G996" s="73"/>
      <c r="H996" s="362">
        <v>1.5</v>
      </c>
    </row>
    <row r="997" spans="1:8" ht="14.25" customHeight="1">
      <c r="A997" s="5"/>
      <c r="B997" s="10"/>
      <c r="C997" s="339" t="s">
        <v>288</v>
      </c>
      <c r="D997" s="73">
        <v>65</v>
      </c>
      <c r="E997" s="73">
        <v>45</v>
      </c>
      <c r="F997" s="73"/>
      <c r="G997" s="73">
        <v>45</v>
      </c>
      <c r="H997" s="367">
        <v>1.75</v>
      </c>
    </row>
    <row r="998" spans="1:8" ht="14.25" customHeight="1">
      <c r="A998" s="5"/>
      <c r="B998" s="10"/>
      <c r="C998" s="339" t="s">
        <v>301</v>
      </c>
      <c r="D998" s="73">
        <v>290</v>
      </c>
      <c r="E998" s="73">
        <v>290</v>
      </c>
      <c r="F998" s="73">
        <v>290</v>
      </c>
      <c r="G998" s="73"/>
      <c r="H998" s="367">
        <v>0.4</v>
      </c>
    </row>
    <row r="999" spans="1:8" ht="14.25" customHeight="1">
      <c r="A999" s="5"/>
      <c r="B999" s="10"/>
      <c r="C999" s="339" t="s">
        <v>328</v>
      </c>
      <c r="D999" s="73">
        <v>1204</v>
      </c>
      <c r="E999" s="73">
        <v>1159</v>
      </c>
      <c r="F999" s="73">
        <v>1159</v>
      </c>
      <c r="G999" s="73">
        <v>40</v>
      </c>
      <c r="H999" s="362">
        <v>1.75</v>
      </c>
    </row>
    <row r="1000" spans="1:8" ht="14.25" customHeight="1">
      <c r="A1000" s="5"/>
      <c r="B1000" s="10"/>
      <c r="C1000" s="339" t="s">
        <v>317</v>
      </c>
      <c r="D1000" s="73">
        <v>1440</v>
      </c>
      <c r="E1000" s="73">
        <v>1440</v>
      </c>
      <c r="F1000" s="73">
        <v>1440</v>
      </c>
      <c r="G1000" s="73"/>
      <c r="H1000" s="362">
        <v>0.4</v>
      </c>
    </row>
    <row r="1001" spans="1:8" ht="14.25" customHeight="1">
      <c r="A1001" s="5"/>
      <c r="B1001" s="10" t="s">
        <v>231</v>
      </c>
      <c r="C1001" s="339" t="s">
        <v>313</v>
      </c>
      <c r="D1001" s="73">
        <v>250</v>
      </c>
      <c r="E1001" s="73">
        <v>97</v>
      </c>
      <c r="F1001" s="73">
        <v>77</v>
      </c>
      <c r="G1001" s="73">
        <v>20</v>
      </c>
      <c r="H1001" s="362" t="s">
        <v>510</v>
      </c>
    </row>
    <row r="1002" spans="1:8" ht="14.25" customHeight="1">
      <c r="A1002" s="5"/>
      <c r="B1002" s="10"/>
      <c r="C1002" s="339" t="s">
        <v>318</v>
      </c>
      <c r="D1002" s="73">
        <v>238</v>
      </c>
      <c r="E1002" s="73">
        <v>44</v>
      </c>
      <c r="F1002" s="73">
        <v>9</v>
      </c>
      <c r="G1002" s="73">
        <v>35</v>
      </c>
      <c r="H1002" s="362" t="s">
        <v>511</v>
      </c>
    </row>
    <row r="1003" spans="1:8" ht="14.25" customHeight="1">
      <c r="A1003" s="5"/>
      <c r="B1003" s="10"/>
      <c r="C1003" s="339" t="s">
        <v>356</v>
      </c>
      <c r="D1003" s="73">
        <v>25</v>
      </c>
      <c r="E1003" s="73">
        <v>12</v>
      </c>
      <c r="F1003" s="73">
        <v>12</v>
      </c>
      <c r="G1003" s="73">
        <v>0</v>
      </c>
      <c r="H1003" s="362">
        <v>3.5</v>
      </c>
    </row>
    <row r="1004" spans="1:8" ht="14.25" customHeight="1">
      <c r="A1004" s="5"/>
      <c r="B1004" s="10" t="s">
        <v>93</v>
      </c>
      <c r="C1004" s="339" t="s">
        <v>760</v>
      </c>
      <c r="D1004" s="73">
        <v>40</v>
      </c>
      <c r="E1004" s="73">
        <v>13</v>
      </c>
      <c r="F1004" s="73">
        <v>13</v>
      </c>
      <c r="G1004" s="73"/>
      <c r="H1004" s="362">
        <v>2.3</v>
      </c>
    </row>
    <row r="1005" spans="1:8" ht="14.25" customHeight="1">
      <c r="A1005" s="5"/>
      <c r="B1005" s="10"/>
      <c r="C1005" s="339" t="s">
        <v>742</v>
      </c>
      <c r="D1005" s="73">
        <v>300</v>
      </c>
      <c r="E1005" s="73">
        <v>215</v>
      </c>
      <c r="F1005" s="73">
        <v>215</v>
      </c>
      <c r="G1005" s="73"/>
      <c r="H1005" s="362">
        <v>0.8</v>
      </c>
    </row>
    <row r="1006" spans="1:8" ht="14.25" customHeight="1">
      <c r="A1006" s="2" t="s">
        <v>895</v>
      </c>
      <c r="B1006" s="3" t="s">
        <v>49</v>
      </c>
      <c r="C1006" s="15"/>
      <c r="D1006" s="44">
        <f>SUM(D1007:D1032)</f>
        <v>7747</v>
      </c>
      <c r="E1006" s="44">
        <f>SUM(E1007:E1032)</f>
        <v>4648</v>
      </c>
      <c r="F1006" s="44">
        <f>SUM(F1007:F1032)</f>
        <v>4295</v>
      </c>
      <c r="G1006" s="44">
        <f>SUM(G1007:G1032)</f>
        <v>269</v>
      </c>
      <c r="H1006" s="45"/>
    </row>
    <row r="1007" spans="1:8" ht="14.25" customHeight="1">
      <c r="A1007" s="5"/>
      <c r="B1007" s="10" t="s">
        <v>160</v>
      </c>
      <c r="C1007" s="339" t="s">
        <v>296</v>
      </c>
      <c r="D1007" s="73">
        <v>38</v>
      </c>
      <c r="E1007" s="73">
        <v>34</v>
      </c>
      <c r="F1007" s="73"/>
      <c r="G1007" s="73"/>
      <c r="H1007" s="362">
        <v>0.8</v>
      </c>
    </row>
    <row r="1008" spans="1:8" ht="14.25" customHeight="1">
      <c r="A1008" s="5"/>
      <c r="B1008" s="10" t="s">
        <v>184</v>
      </c>
      <c r="C1008" s="339" t="s">
        <v>313</v>
      </c>
      <c r="D1008" s="73">
        <v>332</v>
      </c>
      <c r="E1008" s="73">
        <v>332</v>
      </c>
      <c r="F1008" s="73">
        <v>313</v>
      </c>
      <c r="G1008" s="73">
        <v>0</v>
      </c>
      <c r="H1008" s="362">
        <v>1</v>
      </c>
    </row>
    <row r="1009" spans="1:8" ht="14.25" customHeight="1">
      <c r="A1009" s="5"/>
      <c r="B1009" s="10"/>
      <c r="C1009" s="339" t="s">
        <v>316</v>
      </c>
      <c r="D1009" s="73">
        <v>30</v>
      </c>
      <c r="E1009" s="73">
        <v>30</v>
      </c>
      <c r="F1009" s="73">
        <v>28</v>
      </c>
      <c r="G1009" s="73">
        <v>0</v>
      </c>
      <c r="H1009" s="367">
        <v>1.7</v>
      </c>
    </row>
    <row r="1010" spans="1:8" ht="14.25" customHeight="1">
      <c r="A1010" s="5"/>
      <c r="B1010" s="10"/>
      <c r="C1010" s="339" t="s">
        <v>692</v>
      </c>
      <c r="D1010" s="73">
        <v>400</v>
      </c>
      <c r="E1010" s="73">
        <v>43</v>
      </c>
      <c r="F1010" s="73">
        <v>34</v>
      </c>
      <c r="G1010" s="73">
        <v>0</v>
      </c>
      <c r="H1010" s="362">
        <v>2.1</v>
      </c>
    </row>
    <row r="1011" spans="1:8" ht="14.25" customHeight="1">
      <c r="A1011" s="5"/>
      <c r="B1011" s="10" t="s">
        <v>240</v>
      </c>
      <c r="C1011" s="339" t="s">
        <v>321</v>
      </c>
      <c r="D1011" s="73">
        <v>400</v>
      </c>
      <c r="E1011" s="73">
        <v>240</v>
      </c>
      <c r="F1011" s="73">
        <v>240</v>
      </c>
      <c r="G1011" s="73"/>
      <c r="H1011" s="362">
        <v>0.4</v>
      </c>
    </row>
    <row r="1012" spans="1:8" ht="14.25" customHeight="1">
      <c r="A1012" s="5"/>
      <c r="B1012" s="10"/>
      <c r="C1012" s="339" t="s">
        <v>313</v>
      </c>
      <c r="D1012" s="73">
        <v>755</v>
      </c>
      <c r="E1012" s="73">
        <v>597</v>
      </c>
      <c r="F1012" s="73">
        <v>597</v>
      </c>
      <c r="G1012" s="73"/>
      <c r="H1012" s="362">
        <v>0.7</v>
      </c>
    </row>
    <row r="1013" spans="1:8" ht="14.25" customHeight="1">
      <c r="A1013" s="5"/>
      <c r="B1013" s="10"/>
      <c r="C1013" s="339" t="s">
        <v>303</v>
      </c>
      <c r="D1013" s="73">
        <v>500</v>
      </c>
      <c r="E1013" s="73">
        <v>281</v>
      </c>
      <c r="F1013" s="73">
        <v>281</v>
      </c>
      <c r="G1013" s="73"/>
      <c r="H1013" s="362">
        <v>0.8</v>
      </c>
    </row>
    <row r="1014" spans="1:8" ht="14.25" customHeight="1">
      <c r="A1014" s="5"/>
      <c r="B1014" s="10"/>
      <c r="C1014" s="339" t="s">
        <v>315</v>
      </c>
      <c r="D1014" s="73">
        <v>33</v>
      </c>
      <c r="E1014" s="73">
        <v>26</v>
      </c>
      <c r="F1014" s="73">
        <v>26</v>
      </c>
      <c r="G1014" s="73"/>
      <c r="H1014" s="362">
        <v>0.9</v>
      </c>
    </row>
    <row r="1015" spans="1:8" ht="14.25" customHeight="1">
      <c r="A1015" s="5"/>
      <c r="B1015" s="10"/>
      <c r="C1015" s="339" t="s">
        <v>299</v>
      </c>
      <c r="D1015" s="73">
        <v>400</v>
      </c>
      <c r="E1015" s="73">
        <v>251</v>
      </c>
      <c r="F1015" s="73"/>
      <c r="G1015" s="73">
        <v>251</v>
      </c>
      <c r="H1015" s="367">
        <v>2</v>
      </c>
    </row>
    <row r="1016" spans="1:8" ht="14.25" customHeight="1">
      <c r="A1016" s="5"/>
      <c r="B1016" s="10"/>
      <c r="C1016" s="339" t="s">
        <v>302</v>
      </c>
      <c r="D1016" s="73">
        <v>34</v>
      </c>
      <c r="E1016" s="73">
        <v>27</v>
      </c>
      <c r="F1016" s="73">
        <v>27</v>
      </c>
      <c r="G1016" s="73"/>
      <c r="H1016" s="367">
        <v>0.2</v>
      </c>
    </row>
    <row r="1017" spans="1:8" ht="14.25" customHeight="1">
      <c r="A1017" s="5"/>
      <c r="B1017" s="10"/>
      <c r="C1017" s="339" t="s">
        <v>298</v>
      </c>
      <c r="D1017" s="73">
        <v>44</v>
      </c>
      <c r="E1017" s="73">
        <v>35</v>
      </c>
      <c r="F1017" s="73">
        <v>35</v>
      </c>
      <c r="G1017" s="73"/>
      <c r="H1017" s="367">
        <v>1</v>
      </c>
    </row>
    <row r="1018" spans="1:8" ht="14.25" customHeight="1">
      <c r="A1018" s="5"/>
      <c r="B1018" s="10"/>
      <c r="C1018" s="339" t="s">
        <v>291</v>
      </c>
      <c r="D1018" s="73">
        <v>30</v>
      </c>
      <c r="E1018" s="73">
        <v>25</v>
      </c>
      <c r="F1018" s="73">
        <v>25</v>
      </c>
      <c r="G1018" s="73"/>
      <c r="H1018" s="367">
        <v>0.9</v>
      </c>
    </row>
    <row r="1019" spans="1:8" ht="14.25" customHeight="1">
      <c r="A1019" s="5"/>
      <c r="B1019" s="10"/>
      <c r="C1019" s="339" t="s">
        <v>319</v>
      </c>
      <c r="D1019" s="73">
        <v>261</v>
      </c>
      <c r="E1019" s="73">
        <v>260</v>
      </c>
      <c r="F1019" s="73">
        <v>260</v>
      </c>
      <c r="G1019" s="73"/>
      <c r="H1019" s="367">
        <v>2.5</v>
      </c>
    </row>
    <row r="1020" spans="1:8" ht="14.25" customHeight="1">
      <c r="A1020" s="5"/>
      <c r="B1020" s="10"/>
      <c r="C1020" s="339" t="s">
        <v>620</v>
      </c>
      <c r="D1020" s="73">
        <v>184</v>
      </c>
      <c r="E1020" s="73">
        <v>184</v>
      </c>
      <c r="F1020" s="73">
        <v>184</v>
      </c>
      <c r="G1020" s="73"/>
      <c r="H1020" s="362">
        <v>2.5</v>
      </c>
    </row>
    <row r="1021" spans="1:8" ht="14.25" customHeight="1">
      <c r="A1021" s="5"/>
      <c r="B1021" s="10"/>
      <c r="C1021" s="339" t="s">
        <v>692</v>
      </c>
      <c r="D1021" s="73">
        <v>80</v>
      </c>
      <c r="E1021" s="73">
        <v>18</v>
      </c>
      <c r="F1021" s="73"/>
      <c r="G1021" s="73">
        <v>18</v>
      </c>
      <c r="H1021" s="362">
        <v>2.5</v>
      </c>
    </row>
    <row r="1022" spans="1:8" ht="14.25" customHeight="1">
      <c r="A1022" s="5"/>
      <c r="B1022" s="10" t="s">
        <v>231</v>
      </c>
      <c r="C1022" s="339" t="s">
        <v>313</v>
      </c>
      <c r="D1022" s="73">
        <v>87</v>
      </c>
      <c r="E1022" s="73">
        <v>43</v>
      </c>
      <c r="F1022" s="73">
        <v>43</v>
      </c>
      <c r="G1022" s="73">
        <v>0</v>
      </c>
      <c r="H1022" s="362" t="s">
        <v>552</v>
      </c>
    </row>
    <row r="1023" spans="1:8" ht="14.25" customHeight="1">
      <c r="A1023" s="5"/>
      <c r="B1023" s="10"/>
      <c r="C1023" s="339" t="s">
        <v>299</v>
      </c>
      <c r="D1023" s="73">
        <v>600</v>
      </c>
      <c r="E1023" s="73">
        <v>96</v>
      </c>
      <c r="F1023" s="73">
        <v>96</v>
      </c>
      <c r="G1023" s="73">
        <v>0</v>
      </c>
      <c r="H1023" s="362">
        <v>1.9</v>
      </c>
    </row>
    <row r="1024" spans="1:8" ht="14.25" customHeight="1">
      <c r="A1024" s="5"/>
      <c r="B1024" s="10"/>
      <c r="C1024" s="339" t="s">
        <v>563</v>
      </c>
      <c r="D1024" s="73">
        <v>230</v>
      </c>
      <c r="E1024" s="73">
        <v>120</v>
      </c>
      <c r="F1024" s="73">
        <v>100</v>
      </c>
      <c r="G1024" s="73">
        <v>0</v>
      </c>
      <c r="H1024" s="362" t="s">
        <v>512</v>
      </c>
    </row>
    <row r="1025" spans="1:8" ht="14.25" customHeight="1">
      <c r="A1025" s="5"/>
      <c r="B1025" s="10" t="s">
        <v>93</v>
      </c>
      <c r="C1025" s="339" t="s">
        <v>711</v>
      </c>
      <c r="D1025" s="73">
        <v>13</v>
      </c>
      <c r="E1025" s="73">
        <v>13</v>
      </c>
      <c r="F1025" s="73">
        <v>13</v>
      </c>
      <c r="G1025" s="73"/>
      <c r="H1025" s="367">
        <v>0.5</v>
      </c>
    </row>
    <row r="1026" spans="1:8" ht="14.25" customHeight="1">
      <c r="A1026" s="5"/>
      <c r="B1026" s="10"/>
      <c r="C1026" s="339" t="s">
        <v>727</v>
      </c>
      <c r="D1026" s="73">
        <v>260</v>
      </c>
      <c r="E1026" s="73">
        <v>260</v>
      </c>
      <c r="F1026" s="73">
        <v>260</v>
      </c>
      <c r="G1026" s="73"/>
      <c r="H1026" s="362">
        <v>1.4</v>
      </c>
    </row>
    <row r="1027" spans="1:8" ht="14.25" customHeight="1">
      <c r="A1027" s="5"/>
      <c r="B1027" s="10"/>
      <c r="C1027" s="339" t="s">
        <v>714</v>
      </c>
      <c r="D1027" s="73">
        <v>921</v>
      </c>
      <c r="E1027" s="73">
        <v>233</v>
      </c>
      <c r="F1027" s="73">
        <v>233</v>
      </c>
      <c r="G1027" s="73"/>
      <c r="H1027" s="362">
        <v>1.5</v>
      </c>
    </row>
    <row r="1028" spans="1:8" ht="14.25" customHeight="1">
      <c r="A1028" s="5"/>
      <c r="B1028" s="10"/>
      <c r="C1028" s="339" t="s">
        <v>716</v>
      </c>
      <c r="D1028" s="73">
        <v>46</v>
      </c>
      <c r="E1028" s="73">
        <v>15</v>
      </c>
      <c r="F1028" s="73">
        <v>15</v>
      </c>
      <c r="G1028" s="73"/>
      <c r="H1028" s="362">
        <v>0.65</v>
      </c>
    </row>
    <row r="1029" spans="1:8" ht="14.25" customHeight="1">
      <c r="A1029" s="5"/>
      <c r="B1029" s="10"/>
      <c r="C1029" s="339" t="s">
        <v>723</v>
      </c>
      <c r="D1029" s="73">
        <v>280</v>
      </c>
      <c r="E1029" s="73">
        <v>262</v>
      </c>
      <c r="F1029" s="73">
        <v>262</v>
      </c>
      <c r="G1029" s="73"/>
      <c r="H1029" s="362">
        <v>1</v>
      </c>
    </row>
    <row r="1030" spans="1:8" ht="14.25" customHeight="1">
      <c r="A1030" s="5"/>
      <c r="B1030" s="10"/>
      <c r="C1030" s="339" t="s">
        <v>724</v>
      </c>
      <c r="D1030" s="73">
        <v>32</v>
      </c>
      <c r="E1030" s="73">
        <v>15</v>
      </c>
      <c r="F1030" s="73">
        <v>15</v>
      </c>
      <c r="G1030" s="73"/>
      <c r="H1030" s="362">
        <v>1.5</v>
      </c>
    </row>
    <row r="1031" spans="1:8" ht="14.25" customHeight="1">
      <c r="A1031" s="5"/>
      <c r="B1031" s="10"/>
      <c r="C1031" s="339" t="s">
        <v>717</v>
      </c>
      <c r="D1031" s="73">
        <v>1617</v>
      </c>
      <c r="E1031" s="73">
        <v>1178</v>
      </c>
      <c r="F1031" s="73">
        <v>1178</v>
      </c>
      <c r="G1031" s="73"/>
      <c r="H1031" s="362">
        <v>0.7</v>
      </c>
    </row>
    <row r="1032" spans="1:8" ht="14.25" customHeight="1">
      <c r="A1032" s="5"/>
      <c r="B1032" s="10"/>
      <c r="C1032" s="339" t="s">
        <v>765</v>
      </c>
      <c r="D1032" s="73">
        <v>140</v>
      </c>
      <c r="E1032" s="73">
        <v>30</v>
      </c>
      <c r="F1032" s="73">
        <v>30</v>
      </c>
      <c r="G1032" s="73"/>
      <c r="H1032" s="362">
        <v>1.7</v>
      </c>
    </row>
    <row r="1033" spans="1:8" ht="14.25" customHeight="1">
      <c r="A1033" s="2" t="s">
        <v>897</v>
      </c>
      <c r="B1033" s="3" t="s">
        <v>87</v>
      </c>
      <c r="C1033" s="15"/>
      <c r="D1033" s="44">
        <f>SUM(D1034:D1049)</f>
        <v>3247</v>
      </c>
      <c r="E1033" s="44">
        <f>SUM(E1034:E1049)</f>
        <v>1424</v>
      </c>
      <c r="F1033" s="44">
        <f>SUM(F1034:F1049)</f>
        <v>1329</v>
      </c>
      <c r="G1033" s="44">
        <f>SUM(G1034:G1049)</f>
        <v>85</v>
      </c>
      <c r="H1033" s="45"/>
    </row>
    <row r="1034" spans="1:8" ht="14.25" customHeight="1">
      <c r="A1034" s="5"/>
      <c r="B1034" s="10" t="s">
        <v>160</v>
      </c>
      <c r="C1034" s="339" t="s">
        <v>314</v>
      </c>
      <c r="D1034" s="73">
        <v>100</v>
      </c>
      <c r="E1034" s="73">
        <v>30</v>
      </c>
      <c r="F1034" s="73">
        <v>30</v>
      </c>
      <c r="G1034" s="73"/>
      <c r="H1034" s="362">
        <v>1.2</v>
      </c>
    </row>
    <row r="1035" spans="1:8" ht="14.25" customHeight="1">
      <c r="A1035" s="5"/>
      <c r="B1035" s="10" t="s">
        <v>240</v>
      </c>
      <c r="C1035" s="337" t="s">
        <v>313</v>
      </c>
      <c r="D1035" s="73">
        <v>230</v>
      </c>
      <c r="E1035" s="73">
        <v>160</v>
      </c>
      <c r="F1035" s="73">
        <v>160</v>
      </c>
      <c r="G1035" s="73"/>
      <c r="H1035" s="367">
        <v>0.6</v>
      </c>
    </row>
    <row r="1036" spans="1:8" ht="14.25" customHeight="1">
      <c r="A1036" s="5"/>
      <c r="B1036" s="10"/>
      <c r="C1036" s="339" t="s">
        <v>303</v>
      </c>
      <c r="D1036" s="73">
        <v>300</v>
      </c>
      <c r="E1036" s="73">
        <v>90</v>
      </c>
      <c r="F1036" s="73">
        <v>90</v>
      </c>
      <c r="G1036" s="73"/>
      <c r="H1036" s="367">
        <v>1.25</v>
      </c>
    </row>
    <row r="1037" spans="1:8" ht="14.25" customHeight="1">
      <c r="A1037" s="5"/>
      <c r="B1037" s="10"/>
      <c r="C1037" s="339" t="s">
        <v>315</v>
      </c>
      <c r="D1037" s="73">
        <v>501</v>
      </c>
      <c r="E1037" s="73">
        <v>114</v>
      </c>
      <c r="F1037" s="73">
        <v>114</v>
      </c>
      <c r="G1037" s="73"/>
      <c r="H1037" s="367">
        <v>0.8</v>
      </c>
    </row>
    <row r="1038" spans="1:8" ht="14.25" customHeight="1">
      <c r="A1038" s="5"/>
      <c r="B1038" s="10"/>
      <c r="C1038" s="339" t="s">
        <v>299</v>
      </c>
      <c r="D1038" s="73">
        <v>196</v>
      </c>
      <c r="E1038" s="73">
        <v>44</v>
      </c>
      <c r="F1038" s="73"/>
      <c r="G1038" s="73">
        <v>44</v>
      </c>
      <c r="H1038" s="367">
        <v>3</v>
      </c>
    </row>
    <row r="1039" spans="1:8" ht="14.25" customHeight="1">
      <c r="A1039" s="5"/>
      <c r="B1039" s="10"/>
      <c r="C1039" s="339" t="s">
        <v>395</v>
      </c>
      <c r="D1039" s="73">
        <v>250</v>
      </c>
      <c r="E1039" s="73">
        <v>100</v>
      </c>
      <c r="F1039" s="73">
        <v>100</v>
      </c>
      <c r="G1039" s="73"/>
      <c r="H1039" s="367">
        <v>2</v>
      </c>
    </row>
    <row r="1040" spans="1:8" ht="14.25" customHeight="1">
      <c r="A1040" s="5"/>
      <c r="B1040" s="10"/>
      <c r="C1040" s="339" t="s">
        <v>297</v>
      </c>
      <c r="D1040" s="73">
        <v>620</v>
      </c>
      <c r="E1040" s="73">
        <v>260</v>
      </c>
      <c r="F1040" s="73">
        <v>260</v>
      </c>
      <c r="G1040" s="73"/>
      <c r="H1040" s="367">
        <v>0.7</v>
      </c>
    </row>
    <row r="1041" spans="1:8" ht="14.25" customHeight="1">
      <c r="A1041" s="5"/>
      <c r="B1041" s="10"/>
      <c r="C1041" s="339" t="s">
        <v>298</v>
      </c>
      <c r="D1041" s="73">
        <v>33</v>
      </c>
      <c r="E1041" s="73">
        <v>27</v>
      </c>
      <c r="F1041" s="73">
        <v>27</v>
      </c>
      <c r="G1041" s="73"/>
      <c r="H1041" s="367">
        <v>1</v>
      </c>
    </row>
    <row r="1042" spans="1:8" ht="14.25" customHeight="1">
      <c r="A1042" s="5"/>
      <c r="B1042" s="10"/>
      <c r="C1042" s="339" t="s">
        <v>291</v>
      </c>
      <c r="D1042" s="73">
        <v>100</v>
      </c>
      <c r="E1042" s="73">
        <v>83</v>
      </c>
      <c r="F1042" s="73">
        <v>83</v>
      </c>
      <c r="G1042" s="73"/>
      <c r="H1042" s="367">
        <v>0.9</v>
      </c>
    </row>
    <row r="1043" spans="1:8" ht="14.25" customHeight="1">
      <c r="A1043" s="5"/>
      <c r="B1043" s="10"/>
      <c r="C1043" s="339" t="s">
        <v>628</v>
      </c>
      <c r="D1043" s="73">
        <v>218</v>
      </c>
      <c r="E1043" s="73">
        <v>218</v>
      </c>
      <c r="F1043" s="73">
        <v>218</v>
      </c>
      <c r="G1043" s="73"/>
      <c r="H1043" s="367">
        <v>2.5</v>
      </c>
    </row>
    <row r="1044" spans="1:8" ht="14.25" customHeight="1">
      <c r="A1044" s="5"/>
      <c r="B1044" s="10"/>
      <c r="C1044" s="339" t="s">
        <v>309</v>
      </c>
      <c r="D1044" s="73">
        <v>122</v>
      </c>
      <c r="E1044" s="73">
        <v>21</v>
      </c>
      <c r="F1044" s="73">
        <v>21</v>
      </c>
      <c r="G1044" s="73"/>
      <c r="H1044" s="367">
        <v>0.2</v>
      </c>
    </row>
    <row r="1045" spans="1:8" ht="14.25" customHeight="1">
      <c r="A1045" s="5"/>
      <c r="B1045" s="10" t="s">
        <v>231</v>
      </c>
      <c r="C1045" s="339" t="s">
        <v>318</v>
      </c>
      <c r="D1045" s="73">
        <v>81</v>
      </c>
      <c r="E1045" s="73">
        <v>30</v>
      </c>
      <c r="F1045" s="73">
        <v>15</v>
      </c>
      <c r="G1045" s="73">
        <v>15</v>
      </c>
      <c r="H1045" s="362" t="s">
        <v>513</v>
      </c>
    </row>
    <row r="1046" spans="1:8" ht="14.25" customHeight="1">
      <c r="A1046" s="5"/>
      <c r="B1046" s="10"/>
      <c r="C1046" s="339" t="s">
        <v>323</v>
      </c>
      <c r="D1046" s="73">
        <v>63</v>
      </c>
      <c r="E1046" s="73">
        <v>26</v>
      </c>
      <c r="F1046" s="73">
        <v>0</v>
      </c>
      <c r="G1046" s="73">
        <v>26</v>
      </c>
      <c r="H1046" s="362">
        <v>4</v>
      </c>
    </row>
    <row r="1047" spans="1:8" ht="14.25" customHeight="1">
      <c r="A1047" s="5"/>
      <c r="B1047" s="10"/>
      <c r="C1047" s="339" t="s">
        <v>366</v>
      </c>
      <c r="D1047" s="73">
        <v>200</v>
      </c>
      <c r="E1047" s="73">
        <v>60</v>
      </c>
      <c r="F1047" s="73">
        <v>50</v>
      </c>
      <c r="G1047" s="73">
        <v>0</v>
      </c>
      <c r="H1047" s="362" t="s">
        <v>514</v>
      </c>
    </row>
    <row r="1048" spans="1:8" ht="14.25" customHeight="1">
      <c r="A1048" s="5"/>
      <c r="B1048" s="10" t="s">
        <v>93</v>
      </c>
      <c r="C1048" s="339" t="s">
        <v>742</v>
      </c>
      <c r="D1048" s="73">
        <v>200</v>
      </c>
      <c r="E1048" s="73">
        <v>158</v>
      </c>
      <c r="F1048" s="73">
        <v>158</v>
      </c>
      <c r="G1048" s="73"/>
      <c r="H1048" s="362">
        <v>1.35</v>
      </c>
    </row>
    <row r="1049" spans="1:8" ht="14.25" customHeight="1">
      <c r="A1049" s="5"/>
      <c r="B1049" s="10"/>
      <c r="C1049" s="339" t="s">
        <v>724</v>
      </c>
      <c r="D1049" s="198">
        <v>33</v>
      </c>
      <c r="E1049" s="198">
        <v>3</v>
      </c>
      <c r="F1049" s="198">
        <v>3</v>
      </c>
      <c r="G1049" s="198"/>
      <c r="H1049" s="392">
        <v>2</v>
      </c>
    </row>
    <row r="1050" spans="1:8" ht="14.25" customHeight="1">
      <c r="A1050" s="2" t="s">
        <v>898</v>
      </c>
      <c r="B1050" s="3" t="s">
        <v>212</v>
      </c>
      <c r="C1050" s="60"/>
      <c r="D1050" s="87">
        <f>SUM(D1051:D1056)</f>
        <v>346</v>
      </c>
      <c r="E1050" s="87">
        <f>SUM(E1051:E1056)</f>
        <v>274</v>
      </c>
      <c r="F1050" s="87">
        <f>SUM(F1051:F1056)</f>
        <v>274</v>
      </c>
      <c r="G1050" s="87">
        <f>SUM(G1051:G1056)</f>
        <v>0</v>
      </c>
      <c r="H1050" s="88"/>
    </row>
    <row r="1051" spans="1:8" ht="14.25" customHeight="1">
      <c r="A1051" s="7"/>
      <c r="B1051" s="13" t="s">
        <v>240</v>
      </c>
      <c r="C1051" s="84" t="s">
        <v>295</v>
      </c>
      <c r="D1051" s="85">
        <v>68</v>
      </c>
      <c r="E1051" s="85">
        <v>50</v>
      </c>
      <c r="F1051" s="85">
        <v>50</v>
      </c>
      <c r="G1051" s="85"/>
      <c r="H1051" s="86">
        <v>1.25</v>
      </c>
    </row>
    <row r="1052" spans="1:8" ht="14.25" customHeight="1">
      <c r="A1052" s="7"/>
      <c r="B1052" s="8"/>
      <c r="C1052" s="84" t="s">
        <v>319</v>
      </c>
      <c r="D1052" s="85">
        <v>40</v>
      </c>
      <c r="E1052" s="85">
        <v>40</v>
      </c>
      <c r="F1052" s="85">
        <v>40</v>
      </c>
      <c r="G1052" s="85"/>
      <c r="H1052" s="86">
        <v>3</v>
      </c>
    </row>
    <row r="1053" spans="1:8" ht="14.25" customHeight="1">
      <c r="A1053" s="7"/>
      <c r="B1053" s="8"/>
      <c r="C1053" s="84" t="s">
        <v>794</v>
      </c>
      <c r="D1053" s="85">
        <v>80</v>
      </c>
      <c r="E1053" s="85">
        <v>80</v>
      </c>
      <c r="F1053" s="85">
        <v>80</v>
      </c>
      <c r="G1053" s="85"/>
      <c r="H1053" s="86">
        <v>3</v>
      </c>
    </row>
    <row r="1054" spans="1:8" ht="14.25" customHeight="1">
      <c r="A1054" s="12"/>
      <c r="B1054" s="19" t="s">
        <v>231</v>
      </c>
      <c r="C1054" s="342" t="s">
        <v>328</v>
      </c>
      <c r="D1054" s="363">
        <v>20</v>
      </c>
      <c r="E1054" s="363">
        <v>1</v>
      </c>
      <c r="F1054" s="363">
        <v>1</v>
      </c>
      <c r="G1054" s="363">
        <v>0</v>
      </c>
      <c r="H1054" s="364">
        <v>1</v>
      </c>
    </row>
    <row r="1055" spans="1:8" ht="14.25" customHeight="1">
      <c r="A1055" s="12"/>
      <c r="B1055" s="19" t="s">
        <v>93</v>
      </c>
      <c r="C1055" s="342" t="s">
        <v>711</v>
      </c>
      <c r="D1055" s="363">
        <v>105</v>
      </c>
      <c r="E1055" s="363">
        <v>96</v>
      </c>
      <c r="F1055" s="363">
        <v>96</v>
      </c>
      <c r="G1055" s="363"/>
      <c r="H1055" s="364">
        <v>0.7</v>
      </c>
    </row>
    <row r="1056" spans="1:8" ht="14.25" customHeight="1">
      <c r="A1056" s="9"/>
      <c r="B1056" s="11"/>
      <c r="C1056" s="193" t="s">
        <v>724</v>
      </c>
      <c r="D1056" s="365">
        <v>33</v>
      </c>
      <c r="E1056" s="365">
        <v>7</v>
      </c>
      <c r="F1056" s="365">
        <v>7</v>
      </c>
      <c r="G1056" s="365"/>
      <c r="H1056" s="366">
        <v>2</v>
      </c>
    </row>
    <row r="1057" spans="1:8" ht="14.25" customHeight="1">
      <c r="A1057" s="2" t="s">
        <v>899</v>
      </c>
      <c r="B1057" s="3" t="s">
        <v>68</v>
      </c>
      <c r="C1057" s="15"/>
      <c r="D1057" s="44">
        <f>SUM(D1058:D1070)</f>
        <v>2077</v>
      </c>
      <c r="E1057" s="44">
        <f>SUM(E1058:E1070)</f>
        <v>1589</v>
      </c>
      <c r="F1057" s="44">
        <f>SUM(F1058:F1070)</f>
        <v>1554</v>
      </c>
      <c r="G1057" s="44">
        <f>SUM(G1058:G1070)</f>
        <v>26</v>
      </c>
      <c r="H1057" s="45"/>
    </row>
    <row r="1058" spans="1:8" ht="14.25" customHeight="1">
      <c r="A1058" s="5"/>
      <c r="B1058" s="10" t="s">
        <v>160</v>
      </c>
      <c r="C1058" s="339" t="s">
        <v>449</v>
      </c>
      <c r="D1058" s="198">
        <v>200</v>
      </c>
      <c r="E1058" s="198">
        <v>40</v>
      </c>
      <c r="F1058" s="198">
        <v>40</v>
      </c>
      <c r="G1058" s="198"/>
      <c r="H1058" s="392">
        <v>2.2</v>
      </c>
    </row>
    <row r="1059" spans="1:8" ht="14.25" customHeight="1">
      <c r="A1059" s="5"/>
      <c r="B1059" s="10" t="s">
        <v>184</v>
      </c>
      <c r="C1059" s="339" t="s">
        <v>313</v>
      </c>
      <c r="D1059" s="198">
        <v>382</v>
      </c>
      <c r="E1059" s="198">
        <v>382</v>
      </c>
      <c r="F1059" s="198">
        <v>375</v>
      </c>
      <c r="G1059" s="198">
        <v>0</v>
      </c>
      <c r="H1059" s="392">
        <v>1.5</v>
      </c>
    </row>
    <row r="1060" spans="1:8" ht="14.25" customHeight="1">
      <c r="A1060" s="5"/>
      <c r="B1060" s="10"/>
      <c r="C1060" s="337" t="s">
        <v>318</v>
      </c>
      <c r="D1060" s="198">
        <v>76</v>
      </c>
      <c r="E1060" s="198">
        <v>76</v>
      </c>
      <c r="F1060" s="198">
        <v>74</v>
      </c>
      <c r="G1060" s="198">
        <v>0</v>
      </c>
      <c r="H1060" s="392">
        <v>2.5</v>
      </c>
    </row>
    <row r="1061" spans="1:8" ht="14.25" customHeight="1">
      <c r="A1061" s="5"/>
      <c r="B1061" s="10" t="s">
        <v>240</v>
      </c>
      <c r="C1061" s="339" t="s">
        <v>323</v>
      </c>
      <c r="D1061" s="198">
        <v>70</v>
      </c>
      <c r="E1061" s="198">
        <v>35</v>
      </c>
      <c r="F1061" s="198">
        <v>35</v>
      </c>
      <c r="G1061" s="198"/>
      <c r="H1061" s="392">
        <v>1.25</v>
      </c>
    </row>
    <row r="1062" spans="1:8" ht="14.25" customHeight="1">
      <c r="A1062" s="5"/>
      <c r="B1062" s="10" t="s">
        <v>231</v>
      </c>
      <c r="C1062" s="339" t="s">
        <v>320</v>
      </c>
      <c r="D1062" s="198">
        <v>48</v>
      </c>
      <c r="E1062" s="198">
        <v>29</v>
      </c>
      <c r="F1062" s="198">
        <v>29</v>
      </c>
      <c r="G1062" s="198">
        <v>0</v>
      </c>
      <c r="H1062" s="392">
        <v>1.7</v>
      </c>
    </row>
    <row r="1063" spans="1:8" ht="14.25" customHeight="1">
      <c r="A1063" s="5"/>
      <c r="B1063" s="10"/>
      <c r="C1063" s="339" t="s">
        <v>313</v>
      </c>
      <c r="D1063" s="198">
        <v>439</v>
      </c>
      <c r="E1063" s="198">
        <v>343</v>
      </c>
      <c r="F1063" s="198">
        <v>343</v>
      </c>
      <c r="G1063" s="198">
        <v>0</v>
      </c>
      <c r="H1063" s="392" t="s">
        <v>358</v>
      </c>
    </row>
    <row r="1064" spans="1:8" ht="14.25" customHeight="1">
      <c r="A1064" s="5"/>
      <c r="B1064" s="10"/>
      <c r="C1064" s="339" t="s">
        <v>314</v>
      </c>
      <c r="D1064" s="198">
        <v>200</v>
      </c>
      <c r="E1064" s="198">
        <v>119</v>
      </c>
      <c r="F1064" s="198">
        <v>119</v>
      </c>
      <c r="G1064" s="198">
        <v>0</v>
      </c>
      <c r="H1064" s="392">
        <v>2.6</v>
      </c>
    </row>
    <row r="1065" spans="1:8" ht="14.25" customHeight="1">
      <c r="A1065" s="5"/>
      <c r="B1065" s="10"/>
      <c r="C1065" s="339" t="s">
        <v>306</v>
      </c>
      <c r="D1065" s="198">
        <v>19</v>
      </c>
      <c r="E1065" s="198">
        <v>14</v>
      </c>
      <c r="F1065" s="198">
        <v>14</v>
      </c>
      <c r="G1065" s="198">
        <v>0</v>
      </c>
      <c r="H1065" s="392">
        <v>0.8</v>
      </c>
    </row>
    <row r="1066" spans="1:8" ht="14.25" customHeight="1">
      <c r="A1066" s="5"/>
      <c r="B1066" s="10"/>
      <c r="C1066" s="339" t="s">
        <v>297</v>
      </c>
      <c r="D1066" s="198">
        <v>250</v>
      </c>
      <c r="E1066" s="198">
        <v>269</v>
      </c>
      <c r="F1066" s="198">
        <v>269</v>
      </c>
      <c r="G1066" s="198">
        <v>0</v>
      </c>
      <c r="H1066" s="392">
        <v>2</v>
      </c>
    </row>
    <row r="1067" spans="1:8" ht="14.25" customHeight="1">
      <c r="A1067" s="5"/>
      <c r="B1067" s="10" t="s">
        <v>93</v>
      </c>
      <c r="C1067" s="339" t="s">
        <v>711</v>
      </c>
      <c r="D1067" s="73">
        <v>35</v>
      </c>
      <c r="E1067" s="73">
        <v>35</v>
      </c>
      <c r="F1067" s="73">
        <v>35</v>
      </c>
      <c r="G1067" s="73"/>
      <c r="H1067" s="362">
        <v>0.2</v>
      </c>
    </row>
    <row r="1068" spans="1:8" ht="14.25" customHeight="1">
      <c r="A1068" s="5"/>
      <c r="B1068" s="10"/>
      <c r="C1068" s="339" t="s">
        <v>721</v>
      </c>
      <c r="D1068" s="73">
        <v>120</v>
      </c>
      <c r="E1068" s="73">
        <v>110</v>
      </c>
      <c r="F1068" s="73">
        <v>110</v>
      </c>
      <c r="G1068" s="73"/>
      <c r="H1068" s="362">
        <v>1.5</v>
      </c>
    </row>
    <row r="1069" spans="1:8" ht="14.25" customHeight="1">
      <c r="A1069" s="5"/>
      <c r="B1069" s="10"/>
      <c r="C1069" s="339" t="s">
        <v>742</v>
      </c>
      <c r="D1069" s="73">
        <v>190</v>
      </c>
      <c r="E1069" s="73">
        <v>106</v>
      </c>
      <c r="F1069" s="73">
        <v>106</v>
      </c>
      <c r="G1069" s="73"/>
      <c r="H1069" s="367">
        <v>0.6</v>
      </c>
    </row>
    <row r="1070" spans="1:8" ht="14.25" customHeight="1">
      <c r="A1070" s="5"/>
      <c r="B1070" s="10"/>
      <c r="C1070" s="339" t="s">
        <v>730</v>
      </c>
      <c r="D1070" s="73">
        <v>48</v>
      </c>
      <c r="E1070" s="73">
        <v>31</v>
      </c>
      <c r="F1070" s="73">
        <v>5</v>
      </c>
      <c r="G1070" s="73">
        <v>26</v>
      </c>
      <c r="H1070" s="362">
        <v>1.8</v>
      </c>
    </row>
    <row r="1071" spans="1:8" ht="14.25" customHeight="1">
      <c r="A1071" s="2" t="s">
        <v>918</v>
      </c>
      <c r="B1071" s="3" t="s">
        <v>259</v>
      </c>
      <c r="C1071" s="15"/>
      <c r="D1071" s="44">
        <f>SUM(D1072:D1072)</f>
        <v>31</v>
      </c>
      <c r="E1071" s="44">
        <f>SUM(E1072:E1072)</f>
        <v>31</v>
      </c>
      <c r="F1071" s="44">
        <f>SUM(F1072:F1072)</f>
        <v>31</v>
      </c>
      <c r="G1071" s="44">
        <f>SUM(G1072:G1072)</f>
        <v>0</v>
      </c>
      <c r="H1071" s="45"/>
    </row>
    <row r="1072" spans="1:8" ht="14.25" customHeight="1">
      <c r="A1072" s="9"/>
      <c r="B1072" s="11" t="s">
        <v>184</v>
      </c>
      <c r="C1072" s="193" t="s">
        <v>303</v>
      </c>
      <c r="D1072" s="365">
        <v>31</v>
      </c>
      <c r="E1072" s="365">
        <v>31</v>
      </c>
      <c r="F1072" s="365">
        <v>31</v>
      </c>
      <c r="G1072" s="365">
        <v>0</v>
      </c>
      <c r="H1072" s="358">
        <v>2</v>
      </c>
    </row>
    <row r="1073" spans="1:8" ht="14.25" customHeight="1">
      <c r="A1073" s="33" t="s">
        <v>900</v>
      </c>
      <c r="B1073" s="26" t="s">
        <v>406</v>
      </c>
      <c r="C1073" s="190"/>
      <c r="D1073" s="110">
        <f>SUM(D1074:D1075)</f>
        <v>270</v>
      </c>
      <c r="E1073" s="110">
        <f>SUM(E1074:E1075)</f>
        <v>264</v>
      </c>
      <c r="F1073" s="110">
        <f>SUM(F1074:F1075)</f>
        <v>264</v>
      </c>
      <c r="G1073" s="110">
        <f>SUM(G1074:G1075)</f>
        <v>0</v>
      </c>
      <c r="H1073" s="239"/>
    </row>
    <row r="1074" spans="1:8" ht="14.25" customHeight="1">
      <c r="A1074" s="12"/>
      <c r="B1074" s="19" t="s">
        <v>93</v>
      </c>
      <c r="C1074" s="342" t="s">
        <v>711</v>
      </c>
      <c r="D1074" s="363">
        <v>240</v>
      </c>
      <c r="E1074" s="363">
        <v>239</v>
      </c>
      <c r="F1074" s="363">
        <v>239</v>
      </c>
      <c r="G1074" s="363"/>
      <c r="H1074" s="364">
        <v>0.5</v>
      </c>
    </row>
    <row r="1075" spans="1:8" ht="14.25" customHeight="1">
      <c r="A1075" s="9"/>
      <c r="B1075" s="11"/>
      <c r="C1075" s="193" t="s">
        <v>721</v>
      </c>
      <c r="D1075" s="365">
        <v>30</v>
      </c>
      <c r="E1075" s="365">
        <v>25</v>
      </c>
      <c r="F1075" s="365">
        <v>25</v>
      </c>
      <c r="G1075" s="365"/>
      <c r="H1075" s="366">
        <v>0.65</v>
      </c>
    </row>
    <row r="1076" spans="1:8" ht="14.25" customHeight="1">
      <c r="A1076" s="2" t="s">
        <v>919</v>
      </c>
      <c r="B1076" s="3" t="s">
        <v>74</v>
      </c>
      <c r="C1076" s="15"/>
      <c r="D1076" s="44">
        <f>SUM(D1077:D1080)</f>
        <v>84</v>
      </c>
      <c r="E1076" s="44">
        <f>SUM(E1077:E1080)</f>
        <v>61</v>
      </c>
      <c r="F1076" s="44">
        <f>SUM(F1077:F1080)</f>
        <v>59</v>
      </c>
      <c r="G1076" s="44">
        <f>SUM(G1077:G1080)</f>
        <v>0</v>
      </c>
      <c r="H1076" s="45"/>
    </row>
    <row r="1077" spans="1:8" ht="14.25" customHeight="1">
      <c r="A1077" s="5"/>
      <c r="B1077" s="10" t="s">
        <v>184</v>
      </c>
      <c r="C1077" s="339" t="s">
        <v>318</v>
      </c>
      <c r="D1077" s="73">
        <v>35</v>
      </c>
      <c r="E1077" s="73">
        <v>35</v>
      </c>
      <c r="F1077" s="73">
        <v>33</v>
      </c>
      <c r="G1077" s="73">
        <v>0</v>
      </c>
      <c r="H1077" s="362">
        <v>2.5</v>
      </c>
    </row>
    <row r="1078" spans="1:8" ht="14.25" customHeight="1">
      <c r="A1078" s="5"/>
      <c r="B1078" s="10" t="s">
        <v>231</v>
      </c>
      <c r="C1078" s="339" t="s">
        <v>315</v>
      </c>
      <c r="D1078" s="73">
        <v>24</v>
      </c>
      <c r="E1078" s="73">
        <v>5</v>
      </c>
      <c r="F1078" s="73">
        <v>5</v>
      </c>
      <c r="G1078" s="73">
        <v>0</v>
      </c>
      <c r="H1078" s="362">
        <v>3.6</v>
      </c>
    </row>
    <row r="1079" spans="1:8" ht="14.25" customHeight="1">
      <c r="A1079" s="5"/>
      <c r="B1079" s="10"/>
      <c r="C1079" s="339" t="s">
        <v>317</v>
      </c>
      <c r="D1079" s="73">
        <v>4</v>
      </c>
      <c r="E1079" s="73">
        <v>4</v>
      </c>
      <c r="F1079" s="73">
        <v>4</v>
      </c>
      <c r="G1079" s="73">
        <v>0</v>
      </c>
      <c r="H1079" s="362">
        <v>1.3</v>
      </c>
    </row>
    <row r="1080" spans="1:8" ht="14.25" customHeight="1">
      <c r="A1080" s="5"/>
      <c r="B1080" s="10" t="s">
        <v>93</v>
      </c>
      <c r="C1080" s="339" t="s">
        <v>721</v>
      </c>
      <c r="D1080" s="73">
        <v>21</v>
      </c>
      <c r="E1080" s="73">
        <v>17</v>
      </c>
      <c r="F1080" s="73">
        <v>17</v>
      </c>
      <c r="G1080" s="73"/>
      <c r="H1080" s="362">
        <v>1.4</v>
      </c>
    </row>
    <row r="1081" spans="1:8" ht="14.25" customHeight="1">
      <c r="A1081" s="2" t="s">
        <v>901</v>
      </c>
      <c r="B1081" s="3" t="s">
        <v>412</v>
      </c>
      <c r="C1081" s="60"/>
      <c r="D1081" s="87">
        <f>SUM(D1082)</f>
        <v>76</v>
      </c>
      <c r="E1081" s="87">
        <f>SUM(E1082)</f>
        <v>76</v>
      </c>
      <c r="F1081" s="87">
        <f>SUM(F1082)</f>
        <v>76</v>
      </c>
      <c r="G1081" s="87">
        <f>SUM(G1082)</f>
        <v>0</v>
      </c>
      <c r="H1081" s="88"/>
    </row>
    <row r="1082" spans="1:8" ht="14.25" customHeight="1">
      <c r="A1082" s="9"/>
      <c r="B1082" s="11" t="s">
        <v>240</v>
      </c>
      <c r="C1082" s="193" t="s">
        <v>794</v>
      </c>
      <c r="D1082" s="365">
        <v>76</v>
      </c>
      <c r="E1082" s="365">
        <v>76</v>
      </c>
      <c r="F1082" s="365">
        <v>76</v>
      </c>
      <c r="G1082" s="365"/>
      <c r="H1082" s="366">
        <v>3</v>
      </c>
    </row>
    <row r="1083" spans="1:8" ht="14.25" customHeight="1">
      <c r="A1083" s="2" t="s">
        <v>902</v>
      </c>
      <c r="B1083" s="3" t="s">
        <v>766</v>
      </c>
      <c r="C1083" s="15"/>
      <c r="D1083" s="44">
        <f>SUM(D1084)</f>
        <v>35</v>
      </c>
      <c r="E1083" s="44">
        <f>SUM(E1084)</f>
        <v>35</v>
      </c>
      <c r="F1083" s="44">
        <f>SUM(F1084)</f>
        <v>35</v>
      </c>
      <c r="G1083" s="44">
        <f>SUM(G1084)</f>
        <v>0</v>
      </c>
      <c r="H1083" s="45"/>
    </row>
    <row r="1084" spans="1:8" ht="14.25" customHeight="1">
      <c r="A1084" s="9"/>
      <c r="B1084" s="11" t="s">
        <v>93</v>
      </c>
      <c r="C1084" s="193" t="s">
        <v>711</v>
      </c>
      <c r="D1084" s="365">
        <v>35</v>
      </c>
      <c r="E1084" s="365">
        <v>35</v>
      </c>
      <c r="F1084" s="365">
        <v>35</v>
      </c>
      <c r="G1084" s="365"/>
      <c r="H1084" s="358">
        <v>0.7</v>
      </c>
    </row>
    <row r="1085" spans="1:8" ht="14.25" customHeight="1">
      <c r="A1085" s="2" t="s">
        <v>903</v>
      </c>
      <c r="B1085" s="3" t="s">
        <v>112</v>
      </c>
      <c r="C1085" s="15"/>
      <c r="D1085" s="44">
        <f>SUM(D1086:D1094)</f>
        <v>1499</v>
      </c>
      <c r="E1085" s="44">
        <f>SUM(E1086:E1094)</f>
        <v>892</v>
      </c>
      <c r="F1085" s="44">
        <f>SUM(F1086:F1094)</f>
        <v>827</v>
      </c>
      <c r="G1085" s="44">
        <f>SUM(G1086:G1094)</f>
        <v>35</v>
      </c>
      <c r="H1085" s="45"/>
    </row>
    <row r="1086" spans="1:8" ht="14.25" customHeight="1">
      <c r="A1086" s="5"/>
      <c r="B1086" s="10" t="s">
        <v>160</v>
      </c>
      <c r="C1086" s="339" t="s">
        <v>298</v>
      </c>
      <c r="D1086" s="73">
        <v>30</v>
      </c>
      <c r="E1086" s="73">
        <v>7</v>
      </c>
      <c r="F1086" s="73">
        <v>7</v>
      </c>
      <c r="G1086" s="73"/>
      <c r="H1086" s="362">
        <v>0.55</v>
      </c>
    </row>
    <row r="1087" spans="1:8" ht="14.25" customHeight="1">
      <c r="A1087" s="5"/>
      <c r="B1087" s="10" t="s">
        <v>184</v>
      </c>
      <c r="C1087" s="339" t="s">
        <v>314</v>
      </c>
      <c r="D1087" s="73">
        <v>300</v>
      </c>
      <c r="E1087" s="73">
        <v>120</v>
      </c>
      <c r="F1087" s="73">
        <v>90</v>
      </c>
      <c r="G1087" s="73">
        <v>0</v>
      </c>
      <c r="H1087" s="362">
        <v>1.4</v>
      </c>
    </row>
    <row r="1088" spans="1:8" ht="14.25" customHeight="1">
      <c r="A1088" s="5"/>
      <c r="B1088" s="10" t="s">
        <v>240</v>
      </c>
      <c r="C1088" s="339" t="s">
        <v>356</v>
      </c>
      <c r="D1088" s="73">
        <v>221</v>
      </c>
      <c r="E1088" s="73">
        <v>35</v>
      </c>
      <c r="F1088" s="73"/>
      <c r="G1088" s="73">
        <v>35</v>
      </c>
      <c r="H1088" s="362">
        <v>3.5</v>
      </c>
    </row>
    <row r="1089" spans="1:8" ht="14.25" customHeight="1">
      <c r="A1089" s="5"/>
      <c r="B1089" s="10"/>
      <c r="C1089" s="339" t="s">
        <v>297</v>
      </c>
      <c r="D1089" s="73">
        <v>332</v>
      </c>
      <c r="E1089" s="73">
        <v>151</v>
      </c>
      <c r="F1089" s="73">
        <v>151</v>
      </c>
      <c r="G1089" s="73"/>
      <c r="H1089" s="362">
        <v>0.7</v>
      </c>
    </row>
    <row r="1090" spans="1:8" ht="14.25" customHeight="1">
      <c r="A1090" s="5"/>
      <c r="B1090" s="10"/>
      <c r="C1090" s="339" t="s">
        <v>301</v>
      </c>
      <c r="D1090" s="73">
        <v>100</v>
      </c>
      <c r="E1090" s="73">
        <v>90</v>
      </c>
      <c r="F1090" s="73">
        <v>90</v>
      </c>
      <c r="G1090" s="73"/>
      <c r="H1090" s="362">
        <v>0.4</v>
      </c>
    </row>
    <row r="1091" spans="1:8" ht="14.25" customHeight="1">
      <c r="A1091" s="5"/>
      <c r="B1091" s="10"/>
      <c r="C1091" s="339" t="s">
        <v>310</v>
      </c>
      <c r="D1091" s="73">
        <v>153</v>
      </c>
      <c r="E1091" s="73">
        <v>153</v>
      </c>
      <c r="F1091" s="73">
        <v>153</v>
      </c>
      <c r="G1091" s="73"/>
      <c r="H1091" s="362">
        <v>1.25</v>
      </c>
    </row>
    <row r="1092" spans="1:8" ht="14.25" customHeight="1">
      <c r="A1092" s="5"/>
      <c r="B1092" s="10"/>
      <c r="C1092" s="339" t="s">
        <v>449</v>
      </c>
      <c r="D1092" s="73">
        <v>189</v>
      </c>
      <c r="E1092" s="73">
        <v>174</v>
      </c>
      <c r="F1092" s="73">
        <v>174</v>
      </c>
      <c r="G1092" s="73"/>
      <c r="H1092" s="367">
        <v>1.75</v>
      </c>
    </row>
    <row r="1093" spans="1:8" ht="14.25" customHeight="1">
      <c r="A1093" s="5"/>
      <c r="B1093" s="10" t="s">
        <v>93</v>
      </c>
      <c r="C1093" s="339" t="s">
        <v>713</v>
      </c>
      <c r="D1093" s="73">
        <v>155</v>
      </c>
      <c r="E1093" s="73">
        <v>155</v>
      </c>
      <c r="F1093" s="73">
        <v>155</v>
      </c>
      <c r="G1093" s="73"/>
      <c r="H1093" s="362">
        <v>1.5</v>
      </c>
    </row>
    <row r="1094" spans="1:8" ht="14.25" customHeight="1">
      <c r="A1094" s="9"/>
      <c r="B1094" s="11"/>
      <c r="C1094" s="193" t="s">
        <v>737</v>
      </c>
      <c r="D1094" s="365">
        <v>19</v>
      </c>
      <c r="E1094" s="365">
        <v>7</v>
      </c>
      <c r="F1094" s="365">
        <v>7</v>
      </c>
      <c r="G1094" s="365"/>
      <c r="H1094" s="366">
        <v>1.5</v>
      </c>
    </row>
    <row r="1095" spans="1:8" ht="14.25" customHeight="1">
      <c r="A1095" s="2" t="s">
        <v>904</v>
      </c>
      <c r="B1095" s="3" t="s">
        <v>241</v>
      </c>
      <c r="C1095" s="15"/>
      <c r="D1095" s="21">
        <f>SUM(D1096:D1106)</f>
        <v>4567</v>
      </c>
      <c r="E1095" s="21">
        <f>SUM(E1096:E1106)</f>
        <v>1955</v>
      </c>
      <c r="F1095" s="21">
        <f>SUM(F1096:F1106)</f>
        <v>1783</v>
      </c>
      <c r="G1095" s="21">
        <f>SUM(G1096:G1106)</f>
        <v>172</v>
      </c>
      <c r="H1095" s="16"/>
    </row>
    <row r="1096" spans="1:8" ht="14.25" customHeight="1">
      <c r="A1096" s="5"/>
      <c r="B1096" s="10" t="s">
        <v>240</v>
      </c>
      <c r="C1096" s="339" t="s">
        <v>320</v>
      </c>
      <c r="D1096" s="73">
        <v>46</v>
      </c>
      <c r="E1096" s="73">
        <v>11</v>
      </c>
      <c r="F1096" s="73">
        <v>11</v>
      </c>
      <c r="G1096" s="73"/>
      <c r="H1096" s="362">
        <v>0.5</v>
      </c>
    </row>
    <row r="1097" spans="1:8" ht="14.25" customHeight="1">
      <c r="A1097" s="5"/>
      <c r="B1097" s="10"/>
      <c r="C1097" s="339" t="s">
        <v>323</v>
      </c>
      <c r="D1097" s="73">
        <v>300</v>
      </c>
      <c r="E1097" s="73">
        <v>100</v>
      </c>
      <c r="F1097" s="73"/>
      <c r="G1097" s="73">
        <v>100</v>
      </c>
      <c r="H1097" s="362">
        <v>2.5</v>
      </c>
    </row>
    <row r="1098" spans="1:8" ht="14.25" customHeight="1">
      <c r="A1098" s="5"/>
      <c r="B1098" s="10"/>
      <c r="C1098" s="339" t="s">
        <v>299</v>
      </c>
      <c r="D1098" s="73">
        <v>80</v>
      </c>
      <c r="E1098" s="73">
        <v>16</v>
      </c>
      <c r="F1098" s="73"/>
      <c r="G1098" s="73">
        <v>16</v>
      </c>
      <c r="H1098" s="362">
        <v>2.75</v>
      </c>
    </row>
    <row r="1099" spans="1:8" ht="14.25" customHeight="1">
      <c r="A1099" s="5"/>
      <c r="B1099" s="10"/>
      <c r="C1099" s="339" t="s">
        <v>609</v>
      </c>
      <c r="D1099" s="73">
        <v>1900</v>
      </c>
      <c r="E1099" s="73">
        <v>56</v>
      </c>
      <c r="F1099" s="73"/>
      <c r="G1099" s="73">
        <v>56</v>
      </c>
      <c r="H1099" s="362">
        <v>4</v>
      </c>
    </row>
    <row r="1100" spans="1:8" ht="14.25" customHeight="1">
      <c r="A1100" s="5"/>
      <c r="B1100" s="10"/>
      <c r="C1100" s="339" t="s">
        <v>309</v>
      </c>
      <c r="D1100" s="73">
        <v>220</v>
      </c>
      <c r="E1100" s="73">
        <v>168</v>
      </c>
      <c r="F1100" s="73">
        <v>168</v>
      </c>
      <c r="G1100" s="73"/>
      <c r="H1100" s="362">
        <v>0.6</v>
      </c>
    </row>
    <row r="1101" spans="1:8" ht="14.25" customHeight="1">
      <c r="A1101" s="5"/>
      <c r="B1101" s="10"/>
      <c r="C1101" s="339" t="s">
        <v>296</v>
      </c>
      <c r="D1101" s="73">
        <v>66</v>
      </c>
      <c r="E1101" s="73">
        <v>36</v>
      </c>
      <c r="F1101" s="73">
        <v>36</v>
      </c>
      <c r="G1101" s="73"/>
      <c r="H1101" s="362">
        <v>0.7</v>
      </c>
    </row>
    <row r="1102" spans="1:8" ht="14.25" customHeight="1">
      <c r="A1102" s="5"/>
      <c r="B1102" s="10"/>
      <c r="C1102" s="339" t="s">
        <v>310</v>
      </c>
      <c r="D1102" s="73">
        <v>400</v>
      </c>
      <c r="E1102" s="73">
        <v>256</v>
      </c>
      <c r="F1102" s="73">
        <v>256</v>
      </c>
      <c r="G1102" s="73"/>
      <c r="H1102" s="362">
        <v>0.6</v>
      </c>
    </row>
    <row r="1103" spans="1:8" ht="14.25" customHeight="1">
      <c r="A1103" s="5"/>
      <c r="B1103" s="10"/>
      <c r="C1103" s="339" t="s">
        <v>317</v>
      </c>
      <c r="D1103" s="73">
        <v>300</v>
      </c>
      <c r="E1103" s="73">
        <v>280</v>
      </c>
      <c r="F1103" s="73">
        <v>280</v>
      </c>
      <c r="G1103" s="73"/>
      <c r="H1103" s="362">
        <v>0.5</v>
      </c>
    </row>
    <row r="1104" spans="1:8" ht="14.25" customHeight="1">
      <c r="A1104" s="5"/>
      <c r="B1104" s="10"/>
      <c r="C1104" s="339" t="s">
        <v>308</v>
      </c>
      <c r="D1104" s="73">
        <v>900</v>
      </c>
      <c r="E1104" s="73">
        <v>800</v>
      </c>
      <c r="F1104" s="73">
        <v>800</v>
      </c>
      <c r="G1104" s="73"/>
      <c r="H1104" s="362">
        <v>0.6</v>
      </c>
    </row>
    <row r="1105" spans="1:8" ht="14.25" customHeight="1">
      <c r="A1105" s="5"/>
      <c r="B1105" s="10" t="s">
        <v>93</v>
      </c>
      <c r="C1105" s="339" t="s">
        <v>713</v>
      </c>
      <c r="D1105" s="73">
        <v>124</v>
      </c>
      <c r="E1105" s="73">
        <v>124</v>
      </c>
      <c r="F1105" s="73">
        <v>124</v>
      </c>
      <c r="G1105" s="73"/>
      <c r="H1105" s="362">
        <v>1.5</v>
      </c>
    </row>
    <row r="1106" spans="1:8" ht="14.25" customHeight="1">
      <c r="A1106" s="9"/>
      <c r="B1106" s="11"/>
      <c r="C1106" s="193" t="s">
        <v>729</v>
      </c>
      <c r="D1106" s="365">
        <v>231</v>
      </c>
      <c r="E1106" s="365">
        <v>108</v>
      </c>
      <c r="F1106" s="365">
        <v>108</v>
      </c>
      <c r="G1106" s="365"/>
      <c r="H1106" s="366">
        <v>2</v>
      </c>
    </row>
    <row r="1107" spans="1:8" ht="14.25" customHeight="1">
      <c r="A1107" s="7" t="s">
        <v>905</v>
      </c>
      <c r="B1107" s="8" t="s">
        <v>50</v>
      </c>
      <c r="C1107" s="46"/>
      <c r="D1107" s="71">
        <f>SUM(D1108:D1167)</f>
        <v>27257</v>
      </c>
      <c r="E1107" s="71">
        <f>SUM(E1108:E1167)</f>
        <v>17062</v>
      </c>
      <c r="F1107" s="71">
        <f>SUM(F1108:F1167)</f>
        <v>14383</v>
      </c>
      <c r="G1107" s="71">
        <f>SUM(G1108:G1167)</f>
        <v>1232</v>
      </c>
      <c r="H1107" s="72"/>
    </row>
    <row r="1108" spans="1:8" ht="14.25" customHeight="1">
      <c r="A1108" s="5"/>
      <c r="B1108" s="10" t="s">
        <v>160</v>
      </c>
      <c r="C1108" s="339" t="s">
        <v>320</v>
      </c>
      <c r="D1108" s="73">
        <v>620</v>
      </c>
      <c r="E1108" s="73">
        <v>244</v>
      </c>
      <c r="F1108" s="73">
        <v>230</v>
      </c>
      <c r="G1108" s="73"/>
      <c r="H1108" s="362" t="s">
        <v>629</v>
      </c>
    </row>
    <row r="1109" spans="1:8" ht="14.25" customHeight="1">
      <c r="A1109" s="5"/>
      <c r="B1109" s="10"/>
      <c r="C1109" s="339" t="s">
        <v>313</v>
      </c>
      <c r="D1109" s="73">
        <v>45</v>
      </c>
      <c r="E1109" s="73">
        <v>32</v>
      </c>
      <c r="F1109" s="73">
        <v>32</v>
      </c>
      <c r="G1109" s="73"/>
      <c r="H1109" s="362">
        <v>1.1</v>
      </c>
    </row>
    <row r="1110" spans="1:8" ht="14.25" customHeight="1">
      <c r="A1110" s="5"/>
      <c r="B1110" s="10"/>
      <c r="C1110" s="339" t="s">
        <v>326</v>
      </c>
      <c r="D1110" s="73">
        <v>360</v>
      </c>
      <c r="E1110" s="73">
        <v>67</v>
      </c>
      <c r="F1110" s="73">
        <v>67</v>
      </c>
      <c r="G1110" s="73"/>
      <c r="H1110" s="362">
        <v>3</v>
      </c>
    </row>
    <row r="1111" spans="1:8" ht="14.25" customHeight="1">
      <c r="A1111" s="5"/>
      <c r="B1111" s="10"/>
      <c r="C1111" s="339" t="s">
        <v>297</v>
      </c>
      <c r="D1111" s="73">
        <v>200</v>
      </c>
      <c r="E1111" s="73">
        <v>149</v>
      </c>
      <c r="F1111" s="73">
        <v>142</v>
      </c>
      <c r="G1111" s="73"/>
      <c r="H1111" s="362">
        <v>1.7</v>
      </c>
    </row>
    <row r="1112" spans="1:8" ht="14.25" customHeight="1">
      <c r="A1112" s="5"/>
      <c r="B1112" s="10"/>
      <c r="C1112" s="339" t="s">
        <v>306</v>
      </c>
      <c r="D1112" s="73">
        <v>220</v>
      </c>
      <c r="E1112" s="73">
        <v>156</v>
      </c>
      <c r="F1112" s="73">
        <v>146</v>
      </c>
      <c r="G1112" s="73"/>
      <c r="H1112" s="362" t="s">
        <v>630</v>
      </c>
    </row>
    <row r="1113" spans="1:8" ht="14.25" customHeight="1">
      <c r="A1113" s="5"/>
      <c r="B1113" s="10"/>
      <c r="C1113" s="339" t="s">
        <v>628</v>
      </c>
      <c r="D1113" s="73">
        <v>180</v>
      </c>
      <c r="E1113" s="73">
        <v>85</v>
      </c>
      <c r="F1113" s="73">
        <v>85</v>
      </c>
      <c r="G1113" s="73"/>
      <c r="H1113" s="362">
        <v>1.5</v>
      </c>
    </row>
    <row r="1114" spans="1:8" ht="14.25" customHeight="1">
      <c r="A1114" s="5"/>
      <c r="B1114" s="10"/>
      <c r="C1114" s="339" t="s">
        <v>310</v>
      </c>
      <c r="D1114" s="73">
        <v>500</v>
      </c>
      <c r="E1114" s="73">
        <v>333</v>
      </c>
      <c r="F1114" s="73">
        <v>333</v>
      </c>
      <c r="G1114" s="73"/>
      <c r="H1114" s="362">
        <v>2.4</v>
      </c>
    </row>
    <row r="1115" spans="1:8" ht="14.25" customHeight="1">
      <c r="A1115" s="5"/>
      <c r="B1115" s="10"/>
      <c r="C1115" s="339" t="s">
        <v>609</v>
      </c>
      <c r="D1115" s="73">
        <v>317</v>
      </c>
      <c r="E1115" s="73">
        <v>202</v>
      </c>
      <c r="F1115" s="73">
        <v>100</v>
      </c>
      <c r="G1115" s="73">
        <v>102</v>
      </c>
      <c r="H1115" s="362">
        <v>3.1</v>
      </c>
    </row>
    <row r="1116" spans="1:8" ht="14.25" customHeight="1">
      <c r="A1116" s="5"/>
      <c r="B1116" s="10"/>
      <c r="C1116" s="339" t="s">
        <v>298</v>
      </c>
      <c r="D1116" s="73">
        <v>30</v>
      </c>
      <c r="E1116" s="73">
        <v>11</v>
      </c>
      <c r="F1116" s="73">
        <v>11</v>
      </c>
      <c r="G1116" s="73"/>
      <c r="H1116" s="362">
        <v>0.6</v>
      </c>
    </row>
    <row r="1117" spans="1:8" ht="14.25" customHeight="1">
      <c r="A1117" s="5"/>
      <c r="B1117" s="10"/>
      <c r="C1117" s="339" t="s">
        <v>328</v>
      </c>
      <c r="D1117" s="73">
        <v>200</v>
      </c>
      <c r="E1117" s="73">
        <v>200</v>
      </c>
      <c r="F1117" s="73">
        <v>200</v>
      </c>
      <c r="G1117" s="73"/>
      <c r="H1117" s="362">
        <v>0.6</v>
      </c>
    </row>
    <row r="1118" spans="1:8" ht="14.25" customHeight="1">
      <c r="A1118" s="5"/>
      <c r="B1118" s="10"/>
      <c r="C1118" s="339" t="s">
        <v>322</v>
      </c>
      <c r="D1118" s="73">
        <v>2300</v>
      </c>
      <c r="E1118" s="73">
        <v>502</v>
      </c>
      <c r="F1118" s="73">
        <v>467</v>
      </c>
      <c r="G1118" s="73"/>
      <c r="H1118" s="362">
        <v>2.6</v>
      </c>
    </row>
    <row r="1119" spans="1:8" ht="14.25" customHeight="1">
      <c r="A1119" s="5"/>
      <c r="B1119" s="10" t="s">
        <v>172</v>
      </c>
      <c r="C1119" s="339" t="s">
        <v>314</v>
      </c>
      <c r="D1119" s="73">
        <v>152</v>
      </c>
      <c r="E1119" s="73">
        <v>152</v>
      </c>
      <c r="F1119" s="73">
        <v>152</v>
      </c>
      <c r="G1119" s="73"/>
      <c r="H1119" s="362">
        <v>0.7</v>
      </c>
    </row>
    <row r="1120" spans="1:8" ht="14.25" customHeight="1">
      <c r="A1120" s="5"/>
      <c r="B1120" s="10"/>
      <c r="C1120" s="339" t="s">
        <v>303</v>
      </c>
      <c r="D1120" s="73">
        <v>180</v>
      </c>
      <c r="E1120" s="73">
        <v>180</v>
      </c>
      <c r="F1120" s="73">
        <v>180</v>
      </c>
      <c r="G1120" s="73"/>
      <c r="H1120" s="362">
        <v>1.4</v>
      </c>
    </row>
    <row r="1121" spans="1:8" ht="14.25" customHeight="1">
      <c r="A1121" s="5"/>
      <c r="B1121" s="10"/>
      <c r="C1121" s="339" t="s">
        <v>315</v>
      </c>
      <c r="D1121" s="73">
        <v>135</v>
      </c>
      <c r="E1121" s="73">
        <v>135</v>
      </c>
      <c r="F1121" s="73">
        <v>135</v>
      </c>
      <c r="G1121" s="73"/>
      <c r="H1121" s="362">
        <v>2</v>
      </c>
    </row>
    <row r="1122" spans="1:8" ht="14.25" customHeight="1">
      <c r="A1122" s="5"/>
      <c r="B1122" s="10"/>
      <c r="C1122" s="339" t="s">
        <v>315</v>
      </c>
      <c r="D1122" s="73">
        <v>800</v>
      </c>
      <c r="E1122" s="73">
        <v>800</v>
      </c>
      <c r="F1122" s="73"/>
      <c r="G1122" s="73">
        <v>800</v>
      </c>
      <c r="H1122" s="362">
        <v>3.5</v>
      </c>
    </row>
    <row r="1123" spans="1:8" ht="14.25" customHeight="1">
      <c r="A1123" s="111"/>
      <c r="B1123" s="10" t="s">
        <v>184</v>
      </c>
      <c r="C1123" s="339" t="s">
        <v>321</v>
      </c>
      <c r="D1123" s="73">
        <v>151</v>
      </c>
      <c r="E1123" s="73">
        <v>151</v>
      </c>
      <c r="F1123" s="73">
        <v>145</v>
      </c>
      <c r="G1123" s="73">
        <v>0</v>
      </c>
      <c r="H1123" s="367">
        <v>1.5</v>
      </c>
    </row>
    <row r="1124" spans="1:8" ht="14.25" customHeight="1">
      <c r="A1124" s="111"/>
      <c r="B1124" s="10"/>
      <c r="C1124" s="339" t="s">
        <v>313</v>
      </c>
      <c r="D1124" s="73">
        <v>355</v>
      </c>
      <c r="E1124" s="73">
        <v>355</v>
      </c>
      <c r="F1124" s="73">
        <v>335</v>
      </c>
      <c r="G1124" s="73">
        <v>0</v>
      </c>
      <c r="H1124" s="367">
        <v>1.1</v>
      </c>
    </row>
    <row r="1125" spans="1:8" ht="14.25" customHeight="1">
      <c r="A1125" s="111"/>
      <c r="B1125" s="10"/>
      <c r="C1125" s="339" t="s">
        <v>314</v>
      </c>
      <c r="D1125" s="73">
        <v>70</v>
      </c>
      <c r="E1125" s="73">
        <v>48</v>
      </c>
      <c r="F1125" s="73">
        <v>48</v>
      </c>
      <c r="G1125" s="73">
        <v>0</v>
      </c>
      <c r="H1125" s="367">
        <v>0.8</v>
      </c>
    </row>
    <row r="1126" spans="1:8" ht="14.25" customHeight="1">
      <c r="A1126" s="111"/>
      <c r="B1126" s="10"/>
      <c r="C1126" s="339" t="s">
        <v>318</v>
      </c>
      <c r="D1126" s="73">
        <v>70</v>
      </c>
      <c r="E1126" s="73">
        <v>70</v>
      </c>
      <c r="F1126" s="73">
        <v>65</v>
      </c>
      <c r="G1126" s="73">
        <v>0</v>
      </c>
      <c r="H1126" s="367">
        <v>1.5</v>
      </c>
    </row>
    <row r="1127" spans="1:8" ht="14.25" customHeight="1">
      <c r="A1127" s="111"/>
      <c r="B1127" s="10"/>
      <c r="C1127" s="339" t="s">
        <v>322</v>
      </c>
      <c r="D1127" s="73">
        <v>96</v>
      </c>
      <c r="E1127" s="73">
        <v>96</v>
      </c>
      <c r="F1127" s="73">
        <v>96</v>
      </c>
      <c r="G1127" s="73">
        <v>0</v>
      </c>
      <c r="H1127" s="367">
        <v>3</v>
      </c>
    </row>
    <row r="1128" spans="1:8" ht="14.25" customHeight="1">
      <c r="A1128" s="111"/>
      <c r="B1128" s="10"/>
      <c r="C1128" s="339" t="s">
        <v>692</v>
      </c>
      <c r="D1128" s="73">
        <v>450</v>
      </c>
      <c r="E1128" s="73">
        <v>48</v>
      </c>
      <c r="F1128" s="73">
        <v>48</v>
      </c>
      <c r="G1128" s="73">
        <v>0</v>
      </c>
      <c r="H1128" s="367">
        <v>2.1</v>
      </c>
    </row>
    <row r="1129" spans="1:8" ht="14.25" customHeight="1">
      <c r="A1129" s="111"/>
      <c r="B1129" s="93"/>
      <c r="C1129" s="339" t="s">
        <v>693</v>
      </c>
      <c r="D1129" s="73">
        <v>258</v>
      </c>
      <c r="E1129" s="73">
        <v>258</v>
      </c>
      <c r="F1129" s="73">
        <v>0</v>
      </c>
      <c r="G1129" s="73">
        <v>258</v>
      </c>
      <c r="H1129" s="367">
        <v>3.7</v>
      </c>
    </row>
    <row r="1130" spans="1:8" ht="14.25" customHeight="1">
      <c r="A1130" s="111"/>
      <c r="B1130" s="10" t="s">
        <v>240</v>
      </c>
      <c r="C1130" s="339" t="s">
        <v>304</v>
      </c>
      <c r="D1130" s="73">
        <v>130</v>
      </c>
      <c r="E1130" s="73">
        <v>1</v>
      </c>
      <c r="F1130" s="73">
        <v>1</v>
      </c>
      <c r="G1130" s="73"/>
      <c r="H1130" s="367">
        <v>0.9</v>
      </c>
    </row>
    <row r="1131" spans="1:8" ht="14.25" customHeight="1">
      <c r="A1131" s="111"/>
      <c r="B1131" s="10"/>
      <c r="C1131" s="339" t="s">
        <v>320</v>
      </c>
      <c r="D1131" s="73">
        <v>838</v>
      </c>
      <c r="E1131" s="73">
        <v>492</v>
      </c>
      <c r="F1131" s="73">
        <v>492</v>
      </c>
      <c r="G1131" s="73"/>
      <c r="H1131" s="367">
        <v>0.5</v>
      </c>
    </row>
    <row r="1132" spans="1:8" ht="14.25" customHeight="1">
      <c r="A1132" s="111"/>
      <c r="B1132" s="10"/>
      <c r="C1132" s="339" t="s">
        <v>320</v>
      </c>
      <c r="D1132" s="73">
        <v>18</v>
      </c>
      <c r="E1132" s="73">
        <v>1</v>
      </c>
      <c r="F1132" s="73">
        <v>1</v>
      </c>
      <c r="G1132" s="73"/>
      <c r="H1132" s="367">
        <v>2</v>
      </c>
    </row>
    <row r="1133" spans="1:8" ht="14.25" customHeight="1">
      <c r="A1133" s="111"/>
      <c r="B1133" s="10"/>
      <c r="C1133" s="339" t="s">
        <v>313</v>
      </c>
      <c r="D1133" s="73">
        <v>1410</v>
      </c>
      <c r="E1133" s="73">
        <v>1246</v>
      </c>
      <c r="F1133" s="73">
        <v>1246</v>
      </c>
      <c r="G1133" s="73"/>
      <c r="H1133" s="367">
        <v>0.7036516853932584</v>
      </c>
    </row>
    <row r="1134" spans="1:8" ht="14.25" customHeight="1">
      <c r="A1134" s="111"/>
      <c r="B1134" s="10"/>
      <c r="C1134" s="339" t="s">
        <v>314</v>
      </c>
      <c r="D1134" s="73">
        <v>280</v>
      </c>
      <c r="E1134" s="73">
        <v>80</v>
      </c>
      <c r="F1134" s="73">
        <v>80</v>
      </c>
      <c r="G1134" s="73"/>
      <c r="H1134" s="367">
        <v>1.75</v>
      </c>
    </row>
    <row r="1135" spans="1:8" ht="14.25" customHeight="1">
      <c r="A1135" s="111"/>
      <c r="B1135" s="10"/>
      <c r="C1135" s="339" t="s">
        <v>303</v>
      </c>
      <c r="D1135" s="73">
        <v>320</v>
      </c>
      <c r="E1135" s="73">
        <v>290</v>
      </c>
      <c r="F1135" s="73">
        <v>290</v>
      </c>
      <c r="G1135" s="73"/>
      <c r="H1135" s="367">
        <v>0.8</v>
      </c>
    </row>
    <row r="1136" spans="1:8" ht="14.25" customHeight="1">
      <c r="A1136" s="111"/>
      <c r="B1136" s="10"/>
      <c r="C1136" s="339" t="s">
        <v>315</v>
      </c>
      <c r="D1136" s="73">
        <v>400</v>
      </c>
      <c r="E1136" s="73">
        <v>92</v>
      </c>
      <c r="F1136" s="73">
        <v>92</v>
      </c>
      <c r="G1136" s="73"/>
      <c r="H1136" s="367">
        <v>1.75</v>
      </c>
    </row>
    <row r="1137" spans="1:8" ht="14.25" customHeight="1">
      <c r="A1137" s="111"/>
      <c r="B1137" s="10"/>
      <c r="C1137" s="339" t="s">
        <v>316</v>
      </c>
      <c r="D1137" s="73">
        <v>383</v>
      </c>
      <c r="E1137" s="73">
        <v>319</v>
      </c>
      <c r="F1137" s="73">
        <v>319</v>
      </c>
      <c r="G1137" s="73"/>
      <c r="H1137" s="367">
        <v>1.75</v>
      </c>
    </row>
    <row r="1138" spans="1:8" ht="14.25" customHeight="1">
      <c r="A1138" s="111"/>
      <c r="B1138" s="10"/>
      <c r="C1138" s="339" t="s">
        <v>323</v>
      </c>
      <c r="D1138" s="73">
        <v>350</v>
      </c>
      <c r="E1138" s="73">
        <v>278</v>
      </c>
      <c r="F1138" s="73">
        <v>278</v>
      </c>
      <c r="G1138" s="73"/>
      <c r="H1138" s="367">
        <v>1.75</v>
      </c>
    </row>
    <row r="1139" spans="1:8" ht="14.25" customHeight="1">
      <c r="A1139" s="111"/>
      <c r="B1139" s="10"/>
      <c r="C1139" s="339" t="s">
        <v>299</v>
      </c>
      <c r="D1139" s="73">
        <v>80</v>
      </c>
      <c r="E1139" s="73">
        <v>6</v>
      </c>
      <c r="F1139" s="73"/>
      <c r="G1139" s="73">
        <v>6</v>
      </c>
      <c r="H1139" s="367">
        <v>2</v>
      </c>
    </row>
    <row r="1140" spans="1:8" ht="14.25" customHeight="1">
      <c r="A1140" s="111"/>
      <c r="B1140" s="10"/>
      <c r="C1140" s="339" t="s">
        <v>306</v>
      </c>
      <c r="D1140" s="73">
        <v>900</v>
      </c>
      <c r="E1140" s="73">
        <v>544</v>
      </c>
      <c r="F1140" s="73">
        <v>544</v>
      </c>
      <c r="G1140" s="73"/>
      <c r="H1140" s="367">
        <v>0.4</v>
      </c>
    </row>
    <row r="1141" spans="1:8" ht="14.25" customHeight="1">
      <c r="A1141" s="111"/>
      <c r="B1141" s="10"/>
      <c r="C1141" s="339" t="s">
        <v>298</v>
      </c>
      <c r="D1141" s="73">
        <v>200</v>
      </c>
      <c r="E1141" s="73">
        <v>95</v>
      </c>
      <c r="F1141" s="73">
        <v>95</v>
      </c>
      <c r="G1141" s="73"/>
      <c r="H1141" s="367">
        <v>0.8</v>
      </c>
    </row>
    <row r="1142" spans="1:8" ht="14.25" customHeight="1">
      <c r="A1142" s="111"/>
      <c r="B1142" s="10"/>
      <c r="C1142" s="339" t="s">
        <v>288</v>
      </c>
      <c r="D1142" s="73">
        <v>165</v>
      </c>
      <c r="E1142" s="73">
        <v>40</v>
      </c>
      <c r="F1142" s="73"/>
      <c r="G1142" s="73">
        <v>40</v>
      </c>
      <c r="H1142" s="367">
        <v>2</v>
      </c>
    </row>
    <row r="1143" spans="1:8" ht="14.25" customHeight="1">
      <c r="A1143" s="111"/>
      <c r="B1143" s="10"/>
      <c r="C1143" s="339" t="s">
        <v>620</v>
      </c>
      <c r="D1143" s="73">
        <v>182</v>
      </c>
      <c r="E1143" s="73">
        <v>142</v>
      </c>
      <c r="F1143" s="73">
        <v>142</v>
      </c>
      <c r="G1143" s="73"/>
      <c r="H1143" s="367">
        <v>2.5</v>
      </c>
    </row>
    <row r="1144" spans="1:8" ht="14.25" customHeight="1">
      <c r="A1144" s="111"/>
      <c r="B1144" s="10"/>
      <c r="C1144" s="339" t="s">
        <v>309</v>
      </c>
      <c r="D1144" s="73">
        <v>637</v>
      </c>
      <c r="E1144" s="73">
        <v>507</v>
      </c>
      <c r="F1144" s="73">
        <v>507</v>
      </c>
      <c r="G1144" s="73"/>
      <c r="H1144" s="362">
        <v>0.6</v>
      </c>
    </row>
    <row r="1145" spans="1:8" ht="14.25" customHeight="1">
      <c r="A1145" s="111"/>
      <c r="B1145" s="10"/>
      <c r="C1145" s="339" t="s">
        <v>296</v>
      </c>
      <c r="D1145" s="73">
        <v>86</v>
      </c>
      <c r="E1145" s="73">
        <v>59</v>
      </c>
      <c r="F1145" s="73">
        <v>59</v>
      </c>
      <c r="G1145" s="73"/>
      <c r="H1145" s="362">
        <v>0.7</v>
      </c>
    </row>
    <row r="1146" spans="1:8" ht="14.25" customHeight="1">
      <c r="A1146" s="111"/>
      <c r="B1146" s="10"/>
      <c r="C1146" s="339" t="s">
        <v>307</v>
      </c>
      <c r="D1146" s="73">
        <v>136</v>
      </c>
      <c r="E1146" s="73">
        <v>134</v>
      </c>
      <c r="F1146" s="73">
        <v>134</v>
      </c>
      <c r="G1146" s="73"/>
      <c r="H1146" s="362">
        <v>1.25</v>
      </c>
    </row>
    <row r="1147" spans="1:8" ht="14.25" customHeight="1">
      <c r="A1147" s="111"/>
      <c r="B1147" s="10" t="s">
        <v>231</v>
      </c>
      <c r="C1147" s="339" t="s">
        <v>320</v>
      </c>
      <c r="D1147" s="73">
        <v>100</v>
      </c>
      <c r="E1147" s="73">
        <v>10</v>
      </c>
      <c r="F1147" s="73">
        <v>10</v>
      </c>
      <c r="G1147" s="73">
        <v>0</v>
      </c>
      <c r="H1147" s="362">
        <v>1.6</v>
      </c>
    </row>
    <row r="1148" spans="1:8" ht="14.25" customHeight="1">
      <c r="A1148" s="111"/>
      <c r="B1148" s="10"/>
      <c r="C1148" s="339" t="s">
        <v>313</v>
      </c>
      <c r="D1148" s="73">
        <v>480</v>
      </c>
      <c r="E1148" s="73">
        <v>244</v>
      </c>
      <c r="F1148" s="73">
        <v>244</v>
      </c>
      <c r="G1148" s="73">
        <v>0</v>
      </c>
      <c r="H1148" s="362" t="s">
        <v>508</v>
      </c>
    </row>
    <row r="1149" spans="1:8" ht="14.25" customHeight="1">
      <c r="A1149" s="111"/>
      <c r="B1149" s="10"/>
      <c r="C1149" s="339" t="s">
        <v>314</v>
      </c>
      <c r="D1149" s="73">
        <v>460</v>
      </c>
      <c r="E1149" s="73">
        <v>195</v>
      </c>
      <c r="F1149" s="73">
        <v>195</v>
      </c>
      <c r="G1149" s="73">
        <v>0</v>
      </c>
      <c r="H1149" s="362" t="s">
        <v>564</v>
      </c>
    </row>
    <row r="1150" spans="1:8" ht="14.25" customHeight="1">
      <c r="A1150" s="111"/>
      <c r="B1150" s="10"/>
      <c r="C1150" s="339" t="s">
        <v>303</v>
      </c>
      <c r="D1150" s="73">
        <v>213</v>
      </c>
      <c r="E1150" s="73">
        <v>163</v>
      </c>
      <c r="F1150" s="73">
        <v>163</v>
      </c>
      <c r="G1150" s="73">
        <v>0</v>
      </c>
      <c r="H1150" s="362" t="s">
        <v>364</v>
      </c>
    </row>
    <row r="1151" spans="1:8" ht="14.25" customHeight="1">
      <c r="A1151" s="111"/>
      <c r="B1151" s="10"/>
      <c r="C1151" s="339" t="s">
        <v>315</v>
      </c>
      <c r="D1151" s="73">
        <v>974</v>
      </c>
      <c r="E1151" s="73">
        <v>299</v>
      </c>
      <c r="F1151" s="73">
        <v>299</v>
      </c>
      <c r="G1151" s="73">
        <v>0</v>
      </c>
      <c r="H1151" s="362" t="s">
        <v>565</v>
      </c>
    </row>
    <row r="1152" spans="1:8" ht="14.25" customHeight="1">
      <c r="A1152" s="111"/>
      <c r="B1152" s="10"/>
      <c r="C1152" s="339" t="s">
        <v>316</v>
      </c>
      <c r="D1152" s="73">
        <v>830</v>
      </c>
      <c r="E1152" s="73">
        <v>91</v>
      </c>
      <c r="F1152" s="73">
        <v>91</v>
      </c>
      <c r="G1152" s="73">
        <v>0</v>
      </c>
      <c r="H1152" s="362" t="s">
        <v>510</v>
      </c>
    </row>
    <row r="1153" spans="1:8" ht="14.25" customHeight="1">
      <c r="A1153" s="111"/>
      <c r="B1153" s="10"/>
      <c r="C1153" s="339" t="s">
        <v>318</v>
      </c>
      <c r="D1153" s="73">
        <v>42</v>
      </c>
      <c r="E1153" s="73">
        <v>26</v>
      </c>
      <c r="F1153" s="73">
        <v>0</v>
      </c>
      <c r="G1153" s="73">
        <v>26</v>
      </c>
      <c r="H1153" s="362" t="s">
        <v>566</v>
      </c>
    </row>
    <row r="1154" spans="1:8" ht="14.25" customHeight="1">
      <c r="A1154" s="111"/>
      <c r="B1154" s="10"/>
      <c r="C1154" s="339" t="s">
        <v>299</v>
      </c>
      <c r="D1154" s="73">
        <v>0</v>
      </c>
      <c r="E1154" s="73">
        <v>33</v>
      </c>
      <c r="F1154" s="73">
        <v>33</v>
      </c>
      <c r="G1154" s="73">
        <v>0</v>
      </c>
      <c r="H1154" s="362" t="s">
        <v>567</v>
      </c>
    </row>
    <row r="1155" spans="1:8" ht="14.25" customHeight="1">
      <c r="A1155" s="111"/>
      <c r="B1155" s="10"/>
      <c r="C1155" s="339" t="s">
        <v>568</v>
      </c>
      <c r="D1155" s="73">
        <v>740</v>
      </c>
      <c r="E1155" s="73">
        <v>45</v>
      </c>
      <c r="F1155" s="73">
        <v>45</v>
      </c>
      <c r="G1155" s="73">
        <v>0</v>
      </c>
      <c r="H1155" s="362">
        <v>4</v>
      </c>
    </row>
    <row r="1156" spans="1:8" ht="14.25" customHeight="1">
      <c r="A1156" s="111"/>
      <c r="B1156" s="10"/>
      <c r="C1156" s="339" t="s">
        <v>297</v>
      </c>
      <c r="D1156" s="73">
        <v>100</v>
      </c>
      <c r="E1156" s="73">
        <v>52</v>
      </c>
      <c r="F1156" s="73">
        <v>52</v>
      </c>
      <c r="G1156" s="73">
        <v>0</v>
      </c>
      <c r="H1156" s="362" t="s">
        <v>569</v>
      </c>
    </row>
    <row r="1157" spans="1:8" ht="14.25" customHeight="1">
      <c r="A1157" s="111"/>
      <c r="B1157" s="10"/>
      <c r="C1157" s="339" t="s">
        <v>310</v>
      </c>
      <c r="D1157" s="73">
        <v>200</v>
      </c>
      <c r="E1157" s="73">
        <v>123</v>
      </c>
      <c r="F1157" s="73">
        <v>123</v>
      </c>
      <c r="G1157" s="73">
        <v>0</v>
      </c>
      <c r="H1157" s="362" t="s">
        <v>495</v>
      </c>
    </row>
    <row r="1158" spans="1:8" ht="14.25" customHeight="1">
      <c r="A1158" s="111"/>
      <c r="B1158" s="10"/>
      <c r="C1158" s="339" t="s">
        <v>294</v>
      </c>
      <c r="D1158" s="73">
        <v>1400</v>
      </c>
      <c r="E1158" s="73">
        <v>1350</v>
      </c>
      <c r="F1158" s="73">
        <v>0</v>
      </c>
      <c r="G1158" s="73">
        <v>0</v>
      </c>
      <c r="H1158" s="362">
        <v>0</v>
      </c>
    </row>
    <row r="1159" spans="1:8" ht="14.25" customHeight="1">
      <c r="A1159" s="111"/>
      <c r="B1159" s="10"/>
      <c r="C1159" s="339" t="s">
        <v>317</v>
      </c>
      <c r="D1159" s="73">
        <v>175</v>
      </c>
      <c r="E1159" s="73">
        <v>155</v>
      </c>
      <c r="F1159" s="73">
        <v>155</v>
      </c>
      <c r="G1159" s="73">
        <v>0</v>
      </c>
      <c r="H1159" s="362">
        <v>1.6</v>
      </c>
    </row>
    <row r="1160" spans="1:8" ht="14.25" customHeight="1">
      <c r="A1160" s="111"/>
      <c r="B1160" s="10"/>
      <c r="C1160" s="339" t="s">
        <v>308</v>
      </c>
      <c r="D1160" s="73">
        <v>20</v>
      </c>
      <c r="E1160" s="73">
        <v>20</v>
      </c>
      <c r="F1160" s="73">
        <v>20</v>
      </c>
      <c r="G1160" s="73">
        <v>0</v>
      </c>
      <c r="H1160" s="362">
        <v>0.8</v>
      </c>
    </row>
    <row r="1161" spans="1:8" ht="14.25" customHeight="1">
      <c r="A1161" s="5"/>
      <c r="B1161" s="10" t="s">
        <v>93</v>
      </c>
      <c r="C1161" s="339" t="s">
        <v>711</v>
      </c>
      <c r="D1161" s="73">
        <v>670</v>
      </c>
      <c r="E1161" s="198">
        <v>670</v>
      </c>
      <c r="F1161" s="198">
        <v>670</v>
      </c>
      <c r="G1161" s="73"/>
      <c r="H1161" s="362">
        <v>0.4</v>
      </c>
    </row>
    <row r="1162" spans="1:8" ht="14.25" customHeight="1">
      <c r="A1162" s="5"/>
      <c r="B1162" s="10"/>
      <c r="C1162" s="339" t="s">
        <v>721</v>
      </c>
      <c r="D1162" s="73">
        <v>520</v>
      </c>
      <c r="E1162" s="198">
        <v>428</v>
      </c>
      <c r="F1162" s="198">
        <v>428</v>
      </c>
      <c r="G1162" s="73"/>
      <c r="H1162" s="362">
        <v>1.2</v>
      </c>
    </row>
    <row r="1163" spans="1:8" ht="14.25" customHeight="1">
      <c r="A1163" s="5"/>
      <c r="B1163" s="10"/>
      <c r="C1163" s="339" t="s">
        <v>741</v>
      </c>
      <c r="D1163" s="73">
        <v>1324</v>
      </c>
      <c r="E1163" s="73">
        <v>1029</v>
      </c>
      <c r="F1163" s="73">
        <v>1029</v>
      </c>
      <c r="G1163" s="73"/>
      <c r="H1163" s="362">
        <v>1.5</v>
      </c>
    </row>
    <row r="1164" spans="1:8" ht="14.25" customHeight="1">
      <c r="A1164" s="5"/>
      <c r="B1164" s="10"/>
      <c r="C1164" s="339" t="s">
        <v>727</v>
      </c>
      <c r="D1164" s="73">
        <v>1260</v>
      </c>
      <c r="E1164" s="73">
        <v>1260</v>
      </c>
      <c r="F1164" s="73">
        <v>1260</v>
      </c>
      <c r="G1164" s="73"/>
      <c r="H1164" s="362">
        <v>1.3</v>
      </c>
    </row>
    <row r="1165" spans="1:8" ht="14.25" customHeight="1">
      <c r="A1165" s="5"/>
      <c r="B1165" s="10"/>
      <c r="C1165" s="339" t="s">
        <v>713</v>
      </c>
      <c r="D1165" s="73">
        <v>185</v>
      </c>
      <c r="E1165" s="73">
        <v>185</v>
      </c>
      <c r="F1165" s="73">
        <v>185</v>
      </c>
      <c r="G1165" s="73"/>
      <c r="H1165" s="362">
        <v>2</v>
      </c>
    </row>
    <row r="1166" spans="1:8" ht="14.25" customHeight="1">
      <c r="A1166" s="5"/>
      <c r="B1166" s="10"/>
      <c r="C1166" s="339" t="s">
        <v>729</v>
      </c>
      <c r="D1166" s="73">
        <v>2600</v>
      </c>
      <c r="E1166" s="73">
        <v>1494</v>
      </c>
      <c r="F1166" s="73">
        <v>1494</v>
      </c>
      <c r="G1166" s="73"/>
      <c r="H1166" s="362">
        <v>1.9</v>
      </c>
    </row>
    <row r="1167" spans="1:8" ht="14.25" customHeight="1">
      <c r="A1167" s="5"/>
      <c r="B1167" s="10"/>
      <c r="C1167" s="339" t="s">
        <v>730</v>
      </c>
      <c r="D1167" s="73">
        <v>760</v>
      </c>
      <c r="E1167" s="73">
        <v>590</v>
      </c>
      <c r="F1167" s="73">
        <v>590</v>
      </c>
      <c r="G1167" s="73"/>
      <c r="H1167" s="362">
        <v>1.5</v>
      </c>
    </row>
    <row r="1168" spans="1:8" ht="14.25" customHeight="1">
      <c r="A1168" s="2" t="s">
        <v>906</v>
      </c>
      <c r="B1168" s="3" t="s">
        <v>111</v>
      </c>
      <c r="C1168" s="60"/>
      <c r="D1168" s="87">
        <f>SUM(D1169:D1174)</f>
        <v>592</v>
      </c>
      <c r="E1168" s="87">
        <f>SUM(E1169:E1174)</f>
        <v>376</v>
      </c>
      <c r="F1168" s="87">
        <f>SUM(F1169:F1174)</f>
        <v>376</v>
      </c>
      <c r="G1168" s="87">
        <f>SUM(G1169:G1174)</f>
        <v>0</v>
      </c>
      <c r="H1168" s="117"/>
    </row>
    <row r="1169" spans="1:8" ht="14.25" customHeight="1">
      <c r="A1169" s="5"/>
      <c r="B1169" s="10" t="s">
        <v>160</v>
      </c>
      <c r="C1169" s="339" t="s">
        <v>302</v>
      </c>
      <c r="D1169" s="73">
        <v>70</v>
      </c>
      <c r="E1169" s="73">
        <v>67</v>
      </c>
      <c r="F1169" s="73">
        <v>67</v>
      </c>
      <c r="G1169" s="73"/>
      <c r="H1169" s="367">
        <v>0.25</v>
      </c>
    </row>
    <row r="1170" spans="1:8" ht="14.25" customHeight="1">
      <c r="A1170" s="12"/>
      <c r="B1170" s="19"/>
      <c r="C1170" s="342" t="s">
        <v>299</v>
      </c>
      <c r="D1170" s="363">
        <v>90</v>
      </c>
      <c r="E1170" s="363">
        <v>1</v>
      </c>
      <c r="F1170" s="363">
        <v>1</v>
      </c>
      <c r="G1170" s="363"/>
      <c r="H1170" s="43">
        <v>3</v>
      </c>
    </row>
    <row r="1171" spans="1:8" ht="14.25" customHeight="1">
      <c r="A1171" s="12"/>
      <c r="B1171" s="19"/>
      <c r="C1171" s="342" t="s">
        <v>320</v>
      </c>
      <c r="D1171" s="363">
        <v>90</v>
      </c>
      <c r="E1171" s="363">
        <v>54</v>
      </c>
      <c r="F1171" s="363">
        <v>54</v>
      </c>
      <c r="G1171" s="363"/>
      <c r="H1171" s="43">
        <v>0.4</v>
      </c>
    </row>
    <row r="1172" spans="1:8" ht="14.25" customHeight="1">
      <c r="A1172" s="12"/>
      <c r="B1172" s="10" t="s">
        <v>231</v>
      </c>
      <c r="C1172" s="342" t="s">
        <v>304</v>
      </c>
      <c r="D1172" s="363">
        <v>170</v>
      </c>
      <c r="E1172" s="363">
        <v>114</v>
      </c>
      <c r="F1172" s="363">
        <v>114</v>
      </c>
      <c r="G1172" s="363">
        <v>0</v>
      </c>
      <c r="H1172" s="43">
        <v>0.7</v>
      </c>
    </row>
    <row r="1173" spans="1:8" ht="14.25" customHeight="1">
      <c r="A1173" s="12"/>
      <c r="B1173" s="19"/>
      <c r="C1173" s="342" t="s">
        <v>320</v>
      </c>
      <c r="D1173" s="363">
        <v>40</v>
      </c>
      <c r="E1173" s="363">
        <v>8</v>
      </c>
      <c r="F1173" s="363">
        <v>8</v>
      </c>
      <c r="G1173" s="363">
        <v>0</v>
      </c>
      <c r="H1173" s="43">
        <v>1</v>
      </c>
    </row>
    <row r="1174" spans="1:8" ht="14.25" customHeight="1">
      <c r="A1174" s="5"/>
      <c r="B1174" s="89"/>
      <c r="C1174" s="339" t="s">
        <v>302</v>
      </c>
      <c r="D1174" s="73">
        <v>132</v>
      </c>
      <c r="E1174" s="73">
        <v>132</v>
      </c>
      <c r="F1174" s="73">
        <v>132</v>
      </c>
      <c r="G1174" s="73">
        <v>0</v>
      </c>
      <c r="H1174" s="393" t="s">
        <v>570</v>
      </c>
    </row>
    <row r="1175" spans="1:8" ht="14.25" customHeight="1">
      <c r="A1175" s="2" t="s">
        <v>907</v>
      </c>
      <c r="B1175" s="3" t="s">
        <v>205</v>
      </c>
      <c r="C1175" s="60"/>
      <c r="D1175" s="87">
        <f>SUM(D1176:D1179)</f>
        <v>243</v>
      </c>
      <c r="E1175" s="87">
        <f>SUM(E1176:E1179)</f>
        <v>118</v>
      </c>
      <c r="F1175" s="87">
        <f>SUM(F1176:F1179)</f>
        <v>118</v>
      </c>
      <c r="G1175" s="87">
        <f>SUM(G1176:G1179)</f>
        <v>0</v>
      </c>
      <c r="H1175" s="117"/>
    </row>
    <row r="1176" spans="1:8" ht="14.25" customHeight="1">
      <c r="A1176" s="5"/>
      <c r="B1176" s="10" t="s">
        <v>231</v>
      </c>
      <c r="C1176" s="339" t="s">
        <v>320</v>
      </c>
      <c r="D1176" s="73">
        <v>70</v>
      </c>
      <c r="E1176" s="73">
        <v>20</v>
      </c>
      <c r="F1176" s="73">
        <v>20</v>
      </c>
      <c r="G1176" s="73">
        <v>0</v>
      </c>
      <c r="H1176" s="367" t="s">
        <v>515</v>
      </c>
    </row>
    <row r="1177" spans="1:8" ht="14.25" customHeight="1">
      <c r="A1177" s="5"/>
      <c r="B1177" s="10"/>
      <c r="C1177" s="339" t="s">
        <v>290</v>
      </c>
      <c r="D1177" s="73">
        <v>30</v>
      </c>
      <c r="E1177" s="73">
        <v>20</v>
      </c>
      <c r="F1177" s="73">
        <v>20</v>
      </c>
      <c r="G1177" s="73">
        <v>0</v>
      </c>
      <c r="H1177" s="367" t="s">
        <v>371</v>
      </c>
    </row>
    <row r="1178" spans="1:8" ht="14.25" customHeight="1">
      <c r="A1178" s="12"/>
      <c r="B1178" s="89"/>
      <c r="C1178" s="342" t="s">
        <v>301</v>
      </c>
      <c r="D1178" s="363">
        <v>53</v>
      </c>
      <c r="E1178" s="363">
        <v>34</v>
      </c>
      <c r="F1178" s="363">
        <v>34</v>
      </c>
      <c r="G1178" s="363">
        <v>0</v>
      </c>
      <c r="H1178" s="43">
        <v>0.15</v>
      </c>
    </row>
    <row r="1179" spans="1:8" ht="14.25" customHeight="1">
      <c r="A1179" s="9"/>
      <c r="B1179" s="94" t="s">
        <v>93</v>
      </c>
      <c r="C1179" s="193" t="s">
        <v>728</v>
      </c>
      <c r="D1179" s="365">
        <v>90</v>
      </c>
      <c r="E1179" s="365">
        <v>44</v>
      </c>
      <c r="F1179" s="365">
        <v>44</v>
      </c>
      <c r="G1179" s="365"/>
      <c r="H1179" s="358">
        <v>0.25</v>
      </c>
    </row>
    <row r="1180" spans="1:8" ht="14.25" customHeight="1">
      <c r="A1180" s="2" t="s">
        <v>908</v>
      </c>
      <c r="B1180" s="96" t="s">
        <v>221</v>
      </c>
      <c r="C1180" s="60"/>
      <c r="D1180" s="87">
        <f>SUM(D1181:D1182)</f>
        <v>1320</v>
      </c>
      <c r="E1180" s="87">
        <f>SUM(E1181:E1182)</f>
        <v>612</v>
      </c>
      <c r="F1180" s="87">
        <f>SUM(F1181:F1182)</f>
        <v>612</v>
      </c>
      <c r="G1180" s="87">
        <f>SUM(G1181:G1182)</f>
        <v>0</v>
      </c>
      <c r="H1180" s="117"/>
    </row>
    <row r="1181" spans="1:8" ht="14.25" customHeight="1">
      <c r="A1181" s="112"/>
      <c r="B1181" s="58" t="s">
        <v>231</v>
      </c>
      <c r="C1181" s="190" t="s">
        <v>297</v>
      </c>
      <c r="D1181" s="370">
        <v>950</v>
      </c>
      <c r="E1181" s="370">
        <v>310</v>
      </c>
      <c r="F1181" s="370">
        <v>310</v>
      </c>
      <c r="G1181" s="370">
        <v>0</v>
      </c>
      <c r="H1181" s="115">
        <v>1</v>
      </c>
    </row>
    <row r="1182" spans="1:8" ht="14.25" customHeight="1">
      <c r="A1182" s="9"/>
      <c r="B1182" s="11"/>
      <c r="C1182" s="193" t="s">
        <v>301</v>
      </c>
      <c r="D1182" s="365">
        <v>370</v>
      </c>
      <c r="E1182" s="365">
        <v>302</v>
      </c>
      <c r="F1182" s="365">
        <v>302</v>
      </c>
      <c r="G1182" s="365">
        <v>0</v>
      </c>
      <c r="H1182" s="358">
        <v>0.15</v>
      </c>
    </row>
    <row r="1183" spans="1:8" ht="30" customHeight="1">
      <c r="A1183" s="2" t="s">
        <v>909</v>
      </c>
      <c r="B1183" s="95" t="s">
        <v>414</v>
      </c>
      <c r="C1183" s="60"/>
      <c r="D1183" s="87">
        <f>SUM(D1184:D1185)</f>
        <v>63</v>
      </c>
      <c r="E1183" s="87">
        <f>SUM(E1184:E1185)</f>
        <v>51</v>
      </c>
      <c r="F1183" s="87">
        <f>SUM(F1184:F1185)</f>
        <v>51</v>
      </c>
      <c r="G1183" s="87">
        <f>SUM(G1184:G1185)</f>
        <v>0</v>
      </c>
      <c r="H1183" s="117"/>
    </row>
    <row r="1184" spans="1:8" ht="12.75">
      <c r="A1184" s="112"/>
      <c r="B1184" s="270" t="s">
        <v>160</v>
      </c>
      <c r="C1184" s="190" t="s">
        <v>317</v>
      </c>
      <c r="D1184" s="370">
        <v>50</v>
      </c>
      <c r="E1184" s="370">
        <v>40</v>
      </c>
      <c r="F1184" s="370">
        <v>40</v>
      </c>
      <c r="G1184" s="370"/>
      <c r="H1184" s="115">
        <v>0.3</v>
      </c>
    </row>
    <row r="1185" spans="1:8" ht="14.25" customHeight="1">
      <c r="A1185" s="9"/>
      <c r="B1185" s="11" t="s">
        <v>240</v>
      </c>
      <c r="C1185" s="193" t="s">
        <v>303</v>
      </c>
      <c r="D1185" s="365">
        <v>13</v>
      </c>
      <c r="E1185" s="365">
        <v>11</v>
      </c>
      <c r="F1185" s="365">
        <v>11</v>
      </c>
      <c r="G1185" s="365"/>
      <c r="H1185" s="358">
        <v>1.5</v>
      </c>
    </row>
    <row r="1186" spans="1:8" ht="14.25" customHeight="1">
      <c r="A1186" s="2" t="s">
        <v>910</v>
      </c>
      <c r="B1186" s="3" t="s">
        <v>113</v>
      </c>
      <c r="C1186" s="15"/>
      <c r="D1186" s="44">
        <f>SUM(D1187:D1188)</f>
        <v>382</v>
      </c>
      <c r="E1186" s="44">
        <f>SUM(E1187:E1188)</f>
        <v>143</v>
      </c>
      <c r="F1186" s="44">
        <f>SUM(F1187:F1188)</f>
        <v>143</v>
      </c>
      <c r="G1186" s="44">
        <f>SUM(G1187:G1188)</f>
        <v>0</v>
      </c>
      <c r="H1186" s="45"/>
    </row>
    <row r="1187" spans="1:8" ht="14.25" customHeight="1">
      <c r="A1187" s="5"/>
      <c r="B1187" s="10" t="s">
        <v>160</v>
      </c>
      <c r="C1187" s="339" t="s">
        <v>295</v>
      </c>
      <c r="D1187" s="73">
        <v>70</v>
      </c>
      <c r="E1187" s="73">
        <v>46</v>
      </c>
      <c r="F1187" s="73">
        <v>46</v>
      </c>
      <c r="G1187" s="73"/>
      <c r="H1187" s="362">
        <v>0.75</v>
      </c>
    </row>
    <row r="1188" spans="1:8" ht="14.25" customHeight="1">
      <c r="A1188" s="9"/>
      <c r="B1188" s="11" t="s">
        <v>231</v>
      </c>
      <c r="C1188" s="193" t="s">
        <v>316</v>
      </c>
      <c r="D1188" s="365">
        <v>312</v>
      </c>
      <c r="E1188" s="365">
        <v>97</v>
      </c>
      <c r="F1188" s="365">
        <v>97</v>
      </c>
      <c r="G1188" s="365">
        <v>0</v>
      </c>
      <c r="H1188" s="366" t="s">
        <v>571</v>
      </c>
    </row>
    <row r="1189" spans="1:8" ht="14.25" customHeight="1">
      <c r="A1189" s="2" t="s">
        <v>911</v>
      </c>
      <c r="B1189" s="3" t="s">
        <v>114</v>
      </c>
      <c r="C1189" s="15"/>
      <c r="D1189" s="44">
        <f>SUM(D1190:D1191)</f>
        <v>87</v>
      </c>
      <c r="E1189" s="44">
        <f>SUM(E1190:E1191)</f>
        <v>54</v>
      </c>
      <c r="F1189" s="44">
        <f>SUM(F1190:F1191)</f>
        <v>17</v>
      </c>
      <c r="G1189" s="44">
        <f>SUM(G1190:G1191)</f>
        <v>37</v>
      </c>
      <c r="H1189" s="45"/>
    </row>
    <row r="1190" spans="1:8" ht="14.25" customHeight="1">
      <c r="A1190" s="5"/>
      <c r="B1190" s="10" t="s">
        <v>160</v>
      </c>
      <c r="C1190" s="339" t="s">
        <v>295</v>
      </c>
      <c r="D1190" s="73">
        <v>50</v>
      </c>
      <c r="E1190" s="73">
        <v>17</v>
      </c>
      <c r="F1190" s="73">
        <v>17</v>
      </c>
      <c r="G1190" s="73"/>
      <c r="H1190" s="362">
        <v>1.2</v>
      </c>
    </row>
    <row r="1191" spans="1:8" ht="14.25" customHeight="1">
      <c r="A1191" s="12"/>
      <c r="B1191" s="10" t="s">
        <v>184</v>
      </c>
      <c r="C1191" s="342" t="s">
        <v>299</v>
      </c>
      <c r="D1191" s="363">
        <v>37</v>
      </c>
      <c r="E1191" s="363">
        <v>37</v>
      </c>
      <c r="F1191" s="363">
        <v>0</v>
      </c>
      <c r="G1191" s="363">
        <v>37</v>
      </c>
      <c r="H1191" s="364">
        <v>3.9</v>
      </c>
    </row>
    <row r="1192" spans="1:8" ht="14.25" customHeight="1">
      <c r="A1192" s="2" t="s">
        <v>912</v>
      </c>
      <c r="B1192" s="3" t="s">
        <v>335</v>
      </c>
      <c r="C1192" s="60"/>
      <c r="D1192" s="87">
        <f>SUM(D1193)</f>
        <v>215</v>
      </c>
      <c r="E1192" s="87">
        <f>SUM(E1193)</f>
        <v>194</v>
      </c>
      <c r="F1192" s="87">
        <f>SUM(F1193)</f>
        <v>194</v>
      </c>
      <c r="G1192" s="87">
        <f>SUM(G1193)</f>
        <v>0</v>
      </c>
      <c r="H1192" s="88"/>
    </row>
    <row r="1193" spans="1:8" ht="14.25" customHeight="1">
      <c r="A1193" s="9"/>
      <c r="B1193" s="11" t="s">
        <v>160</v>
      </c>
      <c r="C1193" s="193" t="s">
        <v>306</v>
      </c>
      <c r="D1193" s="365">
        <v>215</v>
      </c>
      <c r="E1193" s="365">
        <v>194</v>
      </c>
      <c r="F1193" s="365">
        <v>194</v>
      </c>
      <c r="G1193" s="365"/>
      <c r="H1193" s="366">
        <v>1</v>
      </c>
    </row>
    <row r="1194" spans="1:8" ht="14.25" customHeight="1">
      <c r="A1194" s="7" t="s">
        <v>913</v>
      </c>
      <c r="B1194" s="8" t="s">
        <v>213</v>
      </c>
      <c r="C1194" s="84"/>
      <c r="D1194" s="97">
        <f>SUM(D1195:D1197)</f>
        <v>442</v>
      </c>
      <c r="E1194" s="97">
        <f>SUM(E1195:E1197)</f>
        <v>188</v>
      </c>
      <c r="F1194" s="97">
        <f>SUM(F1195:F1197)</f>
        <v>188</v>
      </c>
      <c r="G1194" s="97">
        <f>SUM(G1195:G1197)</f>
        <v>0</v>
      </c>
      <c r="H1194" s="86"/>
    </row>
    <row r="1195" spans="1:8" ht="14.25" customHeight="1">
      <c r="A1195" s="12"/>
      <c r="B1195" s="19" t="s">
        <v>231</v>
      </c>
      <c r="C1195" s="342" t="s">
        <v>320</v>
      </c>
      <c r="D1195" s="363">
        <v>294</v>
      </c>
      <c r="E1195" s="363">
        <v>58</v>
      </c>
      <c r="F1195" s="363">
        <v>58</v>
      </c>
      <c r="G1195" s="363">
        <v>0</v>
      </c>
      <c r="H1195" s="364" t="s">
        <v>572</v>
      </c>
    </row>
    <row r="1196" spans="1:8" ht="14.25" customHeight="1">
      <c r="A1196" s="12"/>
      <c r="B1196" s="19"/>
      <c r="C1196" s="342" t="s">
        <v>317</v>
      </c>
      <c r="D1196" s="363">
        <v>108</v>
      </c>
      <c r="E1196" s="363">
        <v>102</v>
      </c>
      <c r="F1196" s="363">
        <v>102</v>
      </c>
      <c r="G1196" s="363">
        <v>0</v>
      </c>
      <c r="H1196" s="364">
        <v>1.5</v>
      </c>
    </row>
    <row r="1197" spans="1:8" ht="14.25" customHeight="1">
      <c r="A1197" s="9"/>
      <c r="B1197" s="11" t="s">
        <v>93</v>
      </c>
      <c r="C1197" s="193" t="s">
        <v>717</v>
      </c>
      <c r="D1197" s="365">
        <v>40</v>
      </c>
      <c r="E1197" s="365">
        <v>28</v>
      </c>
      <c r="F1197" s="365">
        <v>28</v>
      </c>
      <c r="G1197" s="365"/>
      <c r="H1197" s="366">
        <v>0.8</v>
      </c>
    </row>
    <row r="1198" spans="1:8" ht="14.25" customHeight="1">
      <c r="A1198" s="2" t="s">
        <v>914</v>
      </c>
      <c r="B1198" s="3" t="s">
        <v>176</v>
      </c>
      <c r="C1198" s="60"/>
      <c r="D1198" s="87">
        <f>SUM(D1199:D1200)</f>
        <v>370</v>
      </c>
      <c r="E1198" s="87">
        <f>SUM(E1199:E1200)</f>
        <v>341</v>
      </c>
      <c r="F1198" s="87">
        <f>SUM(F1199:F1200)</f>
        <v>341</v>
      </c>
      <c r="G1198" s="87">
        <f>SUM(G1199:G1200)</f>
        <v>0</v>
      </c>
      <c r="H1198" s="88"/>
    </row>
    <row r="1199" spans="1:8" ht="14.25" customHeight="1">
      <c r="A1199" s="112"/>
      <c r="B1199" s="163" t="s">
        <v>160</v>
      </c>
      <c r="C1199" s="190" t="s">
        <v>306</v>
      </c>
      <c r="D1199" s="370">
        <v>340</v>
      </c>
      <c r="E1199" s="370">
        <v>327</v>
      </c>
      <c r="F1199" s="370">
        <v>327</v>
      </c>
      <c r="G1199" s="370"/>
      <c r="H1199" s="239">
        <v>1.3</v>
      </c>
    </row>
    <row r="1200" spans="1:8" ht="14.25" customHeight="1">
      <c r="A1200" s="9"/>
      <c r="B1200" s="11" t="s">
        <v>184</v>
      </c>
      <c r="C1200" s="193" t="s">
        <v>620</v>
      </c>
      <c r="D1200" s="365">
        <v>30</v>
      </c>
      <c r="E1200" s="365">
        <v>14</v>
      </c>
      <c r="F1200" s="365">
        <v>14</v>
      </c>
      <c r="G1200" s="365">
        <v>0</v>
      </c>
      <c r="H1200" s="366">
        <v>2.1</v>
      </c>
    </row>
    <row r="1201" spans="1:8" ht="14.25" customHeight="1">
      <c r="A1201" s="33" t="s">
        <v>915</v>
      </c>
      <c r="B1201" s="26" t="s">
        <v>388</v>
      </c>
      <c r="C1201" s="190"/>
      <c r="D1201" s="110">
        <f>SUM(D1202:D1203)</f>
        <v>160</v>
      </c>
      <c r="E1201" s="110">
        <f>SUM(E1202:E1203)</f>
        <v>72</v>
      </c>
      <c r="F1201" s="110">
        <f>SUM(F1202:F1203)</f>
        <v>72</v>
      </c>
      <c r="G1201" s="110">
        <f>SUM(G1202:G1203)</f>
        <v>0</v>
      </c>
      <c r="H1201" s="239"/>
    </row>
    <row r="1202" spans="1:8" ht="14.25" customHeight="1">
      <c r="A1202" s="5"/>
      <c r="B1202" s="10" t="s">
        <v>231</v>
      </c>
      <c r="C1202" s="339" t="s">
        <v>303</v>
      </c>
      <c r="D1202" s="73">
        <v>40</v>
      </c>
      <c r="E1202" s="73">
        <v>26</v>
      </c>
      <c r="F1202" s="73">
        <v>26</v>
      </c>
      <c r="G1202" s="73">
        <v>0</v>
      </c>
      <c r="H1202" s="362" t="s">
        <v>364</v>
      </c>
    </row>
    <row r="1203" spans="1:8" ht="14.25" customHeight="1">
      <c r="A1203" s="7"/>
      <c r="B1203" s="13"/>
      <c r="C1203" s="84" t="s">
        <v>303</v>
      </c>
      <c r="D1203" s="85">
        <v>120</v>
      </c>
      <c r="E1203" s="85">
        <v>46</v>
      </c>
      <c r="F1203" s="85">
        <v>46</v>
      </c>
      <c r="G1203" s="85">
        <v>0</v>
      </c>
      <c r="H1203" s="86">
        <v>1.2</v>
      </c>
    </row>
    <row r="1204" spans="1:8" ht="14.25" customHeight="1">
      <c r="A1204" s="2" t="s">
        <v>916</v>
      </c>
      <c r="B1204" s="3" t="s">
        <v>187</v>
      </c>
      <c r="C1204" s="60"/>
      <c r="D1204" s="87">
        <f>SUM(D1205:D1207)</f>
        <v>470</v>
      </c>
      <c r="E1204" s="87">
        <f>SUM(E1205:E1207)</f>
        <v>227</v>
      </c>
      <c r="F1204" s="87">
        <f>SUM(F1205:F1207)</f>
        <v>227</v>
      </c>
      <c r="G1204" s="87">
        <f>SUM(G1205:G1207)</f>
        <v>0</v>
      </c>
      <c r="H1204" s="88"/>
    </row>
    <row r="1205" spans="1:8" ht="14.25" customHeight="1">
      <c r="A1205" s="7"/>
      <c r="B1205" s="163" t="s">
        <v>160</v>
      </c>
      <c r="C1205" s="84" t="s">
        <v>304</v>
      </c>
      <c r="D1205" s="85">
        <v>150</v>
      </c>
      <c r="E1205" s="85">
        <v>126</v>
      </c>
      <c r="F1205" s="85">
        <v>126</v>
      </c>
      <c r="G1205" s="85"/>
      <c r="H1205" s="86">
        <v>0.4</v>
      </c>
    </row>
    <row r="1206" spans="1:8" ht="14.25" customHeight="1">
      <c r="A1206" s="5"/>
      <c r="B1206" s="10" t="s">
        <v>240</v>
      </c>
      <c r="C1206" s="339" t="s">
        <v>314</v>
      </c>
      <c r="D1206" s="73">
        <v>160</v>
      </c>
      <c r="E1206" s="73">
        <v>81</v>
      </c>
      <c r="F1206" s="73">
        <v>81</v>
      </c>
      <c r="G1206" s="73"/>
      <c r="H1206" s="362">
        <v>1.75</v>
      </c>
    </row>
    <row r="1207" spans="1:8" ht="14.25" customHeight="1">
      <c r="A1207" s="12"/>
      <c r="B1207" s="19" t="s">
        <v>231</v>
      </c>
      <c r="C1207" s="342" t="s">
        <v>326</v>
      </c>
      <c r="D1207" s="363">
        <v>160</v>
      </c>
      <c r="E1207" s="363">
        <v>20</v>
      </c>
      <c r="F1207" s="363">
        <v>20</v>
      </c>
      <c r="G1207" s="363">
        <v>0</v>
      </c>
      <c r="H1207" s="364" t="s">
        <v>573</v>
      </c>
    </row>
    <row r="1208" spans="1:8" ht="14.25" customHeight="1">
      <c r="A1208" s="2" t="s">
        <v>917</v>
      </c>
      <c r="B1208" s="3" t="s">
        <v>75</v>
      </c>
      <c r="C1208" s="15"/>
      <c r="D1208" s="44">
        <f>SUM(D1209:D1225)</f>
        <v>2822</v>
      </c>
      <c r="E1208" s="44">
        <f>SUM(E1209:E1225)</f>
        <v>1275</v>
      </c>
      <c r="F1208" s="44">
        <f>SUM(F1209:F1225)</f>
        <v>898</v>
      </c>
      <c r="G1208" s="44">
        <f>SUM(G1209:G1225)</f>
        <v>369</v>
      </c>
      <c r="H1208" s="45"/>
    </row>
    <row r="1209" spans="1:8" ht="14.25" customHeight="1">
      <c r="A1209" s="5"/>
      <c r="B1209" s="10" t="s">
        <v>160</v>
      </c>
      <c r="C1209" s="339" t="s">
        <v>326</v>
      </c>
      <c r="D1209" s="73">
        <v>494</v>
      </c>
      <c r="E1209" s="73">
        <v>233</v>
      </c>
      <c r="F1209" s="73">
        <v>233</v>
      </c>
      <c r="G1209" s="73"/>
      <c r="H1209" s="362">
        <v>2.7</v>
      </c>
    </row>
    <row r="1210" spans="1:8" ht="14.25" customHeight="1">
      <c r="A1210" s="5"/>
      <c r="B1210" s="10"/>
      <c r="C1210" s="339" t="s">
        <v>306</v>
      </c>
      <c r="D1210" s="73">
        <v>10</v>
      </c>
      <c r="E1210" s="73">
        <v>8</v>
      </c>
      <c r="F1210" s="73"/>
      <c r="G1210" s="73"/>
      <c r="H1210" s="362">
        <v>2</v>
      </c>
    </row>
    <row r="1211" spans="1:8" ht="14.25" customHeight="1">
      <c r="A1211" s="5"/>
      <c r="B1211" s="10"/>
      <c r="C1211" s="339" t="s">
        <v>320</v>
      </c>
      <c r="D1211" s="73">
        <v>150</v>
      </c>
      <c r="E1211" s="73">
        <v>75</v>
      </c>
      <c r="F1211" s="73">
        <v>75</v>
      </c>
      <c r="G1211" s="73"/>
      <c r="H1211" s="362">
        <v>1.2</v>
      </c>
    </row>
    <row r="1212" spans="1:8" ht="14.25" customHeight="1">
      <c r="A1212" s="5"/>
      <c r="B1212" s="10"/>
      <c r="C1212" s="339" t="s">
        <v>306</v>
      </c>
      <c r="D1212" s="73">
        <v>215</v>
      </c>
      <c r="E1212" s="73">
        <v>203</v>
      </c>
      <c r="F1212" s="73">
        <v>203</v>
      </c>
      <c r="G1212" s="73"/>
      <c r="H1212" s="362">
        <v>1.5</v>
      </c>
    </row>
    <row r="1213" spans="1:8" ht="14.25" customHeight="1">
      <c r="A1213" s="5"/>
      <c r="B1213" s="10"/>
      <c r="C1213" s="339" t="s">
        <v>312</v>
      </c>
      <c r="D1213" s="73">
        <v>50</v>
      </c>
      <c r="E1213" s="73">
        <v>3</v>
      </c>
      <c r="F1213" s="73">
        <v>3</v>
      </c>
      <c r="G1213" s="73"/>
      <c r="H1213" s="362">
        <v>1</v>
      </c>
    </row>
    <row r="1214" spans="1:8" ht="14.25" customHeight="1">
      <c r="A1214" s="5"/>
      <c r="B1214" s="10" t="s">
        <v>172</v>
      </c>
      <c r="C1214" s="339" t="s">
        <v>315</v>
      </c>
      <c r="D1214" s="73">
        <v>60</v>
      </c>
      <c r="E1214" s="73">
        <v>60</v>
      </c>
      <c r="F1214" s="73">
        <v>60</v>
      </c>
      <c r="G1214" s="73"/>
      <c r="H1214" s="362">
        <v>2.5</v>
      </c>
    </row>
    <row r="1215" spans="1:8" ht="14.25" customHeight="1">
      <c r="A1215" s="5"/>
      <c r="B1215" s="10" t="s">
        <v>184</v>
      </c>
      <c r="C1215" s="339" t="s">
        <v>322</v>
      </c>
      <c r="D1215" s="73">
        <v>17</v>
      </c>
      <c r="E1215" s="73">
        <v>17</v>
      </c>
      <c r="F1215" s="73">
        <v>0</v>
      </c>
      <c r="G1215" s="73">
        <v>17</v>
      </c>
      <c r="H1215" s="362">
        <v>2.5</v>
      </c>
    </row>
    <row r="1216" spans="1:8" ht="14.25" customHeight="1">
      <c r="A1216" s="5"/>
      <c r="B1216" s="10"/>
      <c r="C1216" s="339" t="s">
        <v>692</v>
      </c>
      <c r="D1216" s="73">
        <v>150</v>
      </c>
      <c r="E1216" s="73">
        <v>80</v>
      </c>
      <c r="F1216" s="73">
        <v>0</v>
      </c>
      <c r="G1216" s="73">
        <v>80</v>
      </c>
      <c r="H1216" s="362">
        <v>5.5</v>
      </c>
    </row>
    <row r="1217" spans="1:8" ht="14.25" customHeight="1">
      <c r="A1217" s="5"/>
      <c r="B1217" s="10" t="s">
        <v>240</v>
      </c>
      <c r="C1217" s="339" t="s">
        <v>320</v>
      </c>
      <c r="D1217" s="73">
        <v>31</v>
      </c>
      <c r="E1217" s="73">
        <v>28</v>
      </c>
      <c r="F1217" s="73"/>
      <c r="G1217" s="73">
        <v>28</v>
      </c>
      <c r="H1217" s="367">
        <v>2</v>
      </c>
    </row>
    <row r="1218" spans="1:8" ht="14.25" customHeight="1">
      <c r="A1218" s="5"/>
      <c r="B1218" s="10"/>
      <c r="C1218" s="339" t="s">
        <v>299</v>
      </c>
      <c r="D1218" s="73">
        <v>1000</v>
      </c>
      <c r="E1218" s="73">
        <v>244</v>
      </c>
      <c r="F1218" s="73"/>
      <c r="G1218" s="73">
        <v>244</v>
      </c>
      <c r="H1218" s="367">
        <v>3</v>
      </c>
    </row>
    <row r="1219" spans="1:8" ht="14.25" customHeight="1">
      <c r="A1219" s="5"/>
      <c r="B1219" s="10"/>
      <c r="C1219" s="339" t="s">
        <v>302</v>
      </c>
      <c r="D1219" s="73">
        <v>26</v>
      </c>
      <c r="E1219" s="73">
        <v>21</v>
      </c>
      <c r="F1219" s="73">
        <v>21</v>
      </c>
      <c r="G1219" s="73"/>
      <c r="H1219" s="362">
        <v>0.6</v>
      </c>
    </row>
    <row r="1220" spans="1:8" ht="14.25" customHeight="1">
      <c r="A1220" s="5"/>
      <c r="B1220" s="10"/>
      <c r="C1220" s="339" t="s">
        <v>298</v>
      </c>
      <c r="D1220" s="73">
        <v>44</v>
      </c>
      <c r="E1220" s="73">
        <v>31</v>
      </c>
      <c r="F1220" s="73">
        <v>31</v>
      </c>
      <c r="G1220" s="73"/>
      <c r="H1220" s="362">
        <v>1.25</v>
      </c>
    </row>
    <row r="1221" spans="1:8" ht="14.25" customHeight="1">
      <c r="A1221" s="5"/>
      <c r="B1221" s="10"/>
      <c r="C1221" s="339" t="s">
        <v>288</v>
      </c>
      <c r="D1221" s="73">
        <v>155</v>
      </c>
      <c r="E1221" s="73">
        <v>137</v>
      </c>
      <c r="F1221" s="73">
        <v>137</v>
      </c>
      <c r="G1221" s="73"/>
      <c r="H1221" s="362">
        <v>1.75</v>
      </c>
    </row>
    <row r="1222" spans="1:8" ht="14.25" customHeight="1">
      <c r="A1222" s="5"/>
      <c r="B1222" s="10"/>
      <c r="C1222" s="339" t="s">
        <v>366</v>
      </c>
      <c r="D1222" s="73">
        <v>150</v>
      </c>
      <c r="E1222" s="73">
        <v>100</v>
      </c>
      <c r="F1222" s="73">
        <v>100</v>
      </c>
      <c r="G1222" s="73"/>
      <c r="H1222" s="362">
        <v>2.25</v>
      </c>
    </row>
    <row r="1223" spans="1:8" ht="14.25" customHeight="1">
      <c r="A1223" s="5"/>
      <c r="B1223" s="10"/>
      <c r="C1223" s="339" t="s">
        <v>319</v>
      </c>
      <c r="D1223" s="73">
        <v>11</v>
      </c>
      <c r="E1223" s="73">
        <v>11</v>
      </c>
      <c r="F1223" s="73">
        <v>11</v>
      </c>
      <c r="G1223" s="73"/>
      <c r="H1223" s="362">
        <v>2</v>
      </c>
    </row>
    <row r="1224" spans="1:8" ht="14.25" customHeight="1">
      <c r="A1224" s="5"/>
      <c r="B1224" s="10" t="s">
        <v>231</v>
      </c>
      <c r="C1224" s="339" t="s">
        <v>309</v>
      </c>
      <c r="D1224" s="73">
        <v>19</v>
      </c>
      <c r="E1224" s="73">
        <v>14</v>
      </c>
      <c r="F1224" s="73">
        <v>14</v>
      </c>
      <c r="G1224" s="73">
        <v>0</v>
      </c>
      <c r="H1224" s="362">
        <v>0.6</v>
      </c>
    </row>
    <row r="1225" spans="1:8" ht="14.25" customHeight="1">
      <c r="A1225" s="12"/>
      <c r="B1225" s="19" t="s">
        <v>93</v>
      </c>
      <c r="C1225" s="342" t="s">
        <v>760</v>
      </c>
      <c r="D1225" s="363">
        <v>240</v>
      </c>
      <c r="E1225" s="363">
        <v>10</v>
      </c>
      <c r="F1225" s="363">
        <v>10</v>
      </c>
      <c r="G1225" s="363"/>
      <c r="H1225" s="364">
        <v>1.8</v>
      </c>
    </row>
    <row r="1226" spans="1:8" ht="14.25" customHeight="1">
      <c r="A1226" s="2" t="s">
        <v>920</v>
      </c>
      <c r="B1226" s="3" t="s">
        <v>92</v>
      </c>
      <c r="C1226" s="15"/>
      <c r="D1226" s="44">
        <f>SUM(D1227:D1236)</f>
        <v>3433</v>
      </c>
      <c r="E1226" s="44">
        <f>SUM(E1227:E1236)</f>
        <v>1996</v>
      </c>
      <c r="F1226" s="44">
        <f>SUM(F1227:F1236)</f>
        <v>1954</v>
      </c>
      <c r="G1226" s="44">
        <f>SUM(G1227:G1236)</f>
        <v>20</v>
      </c>
      <c r="H1226" s="45"/>
    </row>
    <row r="1227" spans="1:8" ht="14.25" customHeight="1">
      <c r="A1227" s="6"/>
      <c r="B1227" s="13" t="s">
        <v>160</v>
      </c>
      <c r="C1227" s="46" t="s">
        <v>296</v>
      </c>
      <c r="D1227" s="185">
        <v>28</v>
      </c>
      <c r="E1227" s="185">
        <v>22</v>
      </c>
      <c r="F1227" s="185"/>
      <c r="G1227" s="185"/>
      <c r="H1227" s="72">
        <v>2</v>
      </c>
    </row>
    <row r="1228" spans="1:8" ht="14.25" customHeight="1">
      <c r="A1228" s="5"/>
      <c r="B1228" s="10" t="s">
        <v>172</v>
      </c>
      <c r="C1228" s="339" t="s">
        <v>315</v>
      </c>
      <c r="D1228" s="73">
        <v>20</v>
      </c>
      <c r="E1228" s="73">
        <v>20</v>
      </c>
      <c r="F1228" s="73"/>
      <c r="G1228" s="73">
        <v>20</v>
      </c>
      <c r="H1228" s="362">
        <v>8</v>
      </c>
    </row>
    <row r="1229" spans="1:8" ht="14.25" customHeight="1">
      <c r="A1229" s="5"/>
      <c r="B1229" s="10" t="s">
        <v>184</v>
      </c>
      <c r="C1229" s="339" t="s">
        <v>313</v>
      </c>
      <c r="D1229" s="73">
        <v>10</v>
      </c>
      <c r="E1229" s="73">
        <v>10</v>
      </c>
      <c r="F1229" s="73">
        <v>10</v>
      </c>
      <c r="G1229" s="73">
        <v>0</v>
      </c>
      <c r="H1229" s="362">
        <v>2</v>
      </c>
    </row>
    <row r="1230" spans="1:8" ht="14.25" customHeight="1">
      <c r="A1230" s="5"/>
      <c r="B1230" s="10" t="s">
        <v>231</v>
      </c>
      <c r="C1230" s="339" t="s">
        <v>321</v>
      </c>
      <c r="D1230" s="73">
        <v>1000</v>
      </c>
      <c r="E1230" s="73">
        <v>783</v>
      </c>
      <c r="F1230" s="73">
        <v>783</v>
      </c>
      <c r="G1230" s="73">
        <v>0</v>
      </c>
      <c r="H1230" s="362">
        <v>2.2</v>
      </c>
    </row>
    <row r="1231" spans="1:8" ht="14.25" customHeight="1">
      <c r="A1231" s="5"/>
      <c r="B1231" s="10"/>
      <c r="C1231" s="339" t="s">
        <v>320</v>
      </c>
      <c r="D1231" s="73">
        <v>450</v>
      </c>
      <c r="E1231" s="73">
        <v>243</v>
      </c>
      <c r="F1231" s="73">
        <v>243</v>
      </c>
      <c r="G1231" s="73">
        <v>0</v>
      </c>
      <c r="H1231" s="362">
        <v>3</v>
      </c>
    </row>
    <row r="1232" spans="1:8" ht="14.25" customHeight="1">
      <c r="A1232" s="5"/>
      <c r="B1232" s="10"/>
      <c r="C1232" s="339" t="s">
        <v>313</v>
      </c>
      <c r="D1232" s="73">
        <v>50</v>
      </c>
      <c r="E1232" s="73">
        <v>17</v>
      </c>
      <c r="F1232" s="73">
        <v>17</v>
      </c>
      <c r="G1232" s="73">
        <v>0</v>
      </c>
      <c r="H1232" s="362" t="s">
        <v>574</v>
      </c>
    </row>
    <row r="1233" spans="1:8" ht="14.25" customHeight="1">
      <c r="A1233" s="5"/>
      <c r="B1233" s="10" t="s">
        <v>93</v>
      </c>
      <c r="C1233" s="339" t="s">
        <v>711</v>
      </c>
      <c r="D1233" s="198">
        <v>25</v>
      </c>
      <c r="E1233" s="198">
        <v>25</v>
      </c>
      <c r="F1233" s="198">
        <v>25</v>
      </c>
      <c r="G1233" s="198"/>
      <c r="H1233" s="338">
        <v>0.6</v>
      </c>
    </row>
    <row r="1234" spans="1:8" ht="14.25" customHeight="1">
      <c r="A1234" s="12"/>
      <c r="B1234" s="19"/>
      <c r="C1234" s="342" t="s">
        <v>721</v>
      </c>
      <c r="D1234" s="343">
        <v>50</v>
      </c>
      <c r="E1234" s="343">
        <v>20</v>
      </c>
      <c r="F1234" s="343">
        <v>20</v>
      </c>
      <c r="G1234" s="343"/>
      <c r="H1234" s="344">
        <v>0.5</v>
      </c>
    </row>
    <row r="1235" spans="1:8" ht="14.25" customHeight="1">
      <c r="A1235" s="12"/>
      <c r="B1235" s="19"/>
      <c r="C1235" s="342" t="s">
        <v>746</v>
      </c>
      <c r="D1235" s="343">
        <v>1500</v>
      </c>
      <c r="E1235" s="343">
        <v>611</v>
      </c>
      <c r="F1235" s="343">
        <v>611</v>
      </c>
      <c r="G1235" s="343"/>
      <c r="H1235" s="344">
        <v>0.7</v>
      </c>
    </row>
    <row r="1236" spans="1:8" ht="14.25" customHeight="1">
      <c r="A1236" s="9"/>
      <c r="B1236" s="11"/>
      <c r="C1236" s="193" t="s">
        <v>741</v>
      </c>
      <c r="D1236" s="340">
        <v>300</v>
      </c>
      <c r="E1236" s="340">
        <v>245</v>
      </c>
      <c r="F1236" s="340">
        <v>245</v>
      </c>
      <c r="G1236" s="340"/>
      <c r="H1236" s="368">
        <v>2.7</v>
      </c>
    </row>
    <row r="1237" spans="1:8" ht="14.25" customHeight="1">
      <c r="A1237" s="2" t="s">
        <v>921</v>
      </c>
      <c r="B1237" s="3" t="s">
        <v>336</v>
      </c>
      <c r="C1237" s="60"/>
      <c r="D1237" s="87">
        <f>SUM(D1238:D1247)</f>
        <v>4391</v>
      </c>
      <c r="E1237" s="87">
        <f>SUM(E1238:E1247)</f>
        <v>1530</v>
      </c>
      <c r="F1237" s="87">
        <f>SUM(F1238:F1247)</f>
        <v>1530</v>
      </c>
      <c r="G1237" s="87">
        <f>SUM(G1238:G1247)</f>
        <v>0</v>
      </c>
      <c r="H1237" s="88"/>
    </row>
    <row r="1238" spans="1:8" ht="14.25" customHeight="1">
      <c r="A1238" s="6"/>
      <c r="B1238" s="13" t="s">
        <v>160</v>
      </c>
      <c r="C1238" s="84" t="s">
        <v>321</v>
      </c>
      <c r="D1238" s="85">
        <v>430</v>
      </c>
      <c r="E1238" s="85">
        <v>235</v>
      </c>
      <c r="F1238" s="85">
        <v>235</v>
      </c>
      <c r="G1238" s="85"/>
      <c r="H1238" s="86">
        <v>0.6</v>
      </c>
    </row>
    <row r="1239" spans="1:8" ht="14.25" customHeight="1">
      <c r="A1239" s="5"/>
      <c r="B1239" s="10" t="s">
        <v>184</v>
      </c>
      <c r="C1239" s="339" t="s">
        <v>313</v>
      </c>
      <c r="D1239" s="73">
        <v>200</v>
      </c>
      <c r="E1239" s="73">
        <v>98</v>
      </c>
      <c r="F1239" s="73">
        <v>98</v>
      </c>
      <c r="G1239" s="73">
        <v>0</v>
      </c>
      <c r="H1239" s="362">
        <v>2.5</v>
      </c>
    </row>
    <row r="1240" spans="1:8" ht="14.25" customHeight="1">
      <c r="A1240" s="5"/>
      <c r="B1240" s="10"/>
      <c r="C1240" s="339" t="s">
        <v>316</v>
      </c>
      <c r="D1240" s="73">
        <v>2000</v>
      </c>
      <c r="E1240" s="73">
        <v>167</v>
      </c>
      <c r="F1240" s="73">
        <v>167</v>
      </c>
      <c r="G1240" s="73">
        <v>0</v>
      </c>
      <c r="H1240" s="362">
        <v>2.5</v>
      </c>
    </row>
    <row r="1241" spans="1:8" ht="14.25" customHeight="1">
      <c r="A1241" s="5"/>
      <c r="B1241" s="10" t="s">
        <v>240</v>
      </c>
      <c r="C1241" s="339" t="s">
        <v>313</v>
      </c>
      <c r="D1241" s="73">
        <v>125</v>
      </c>
      <c r="E1241" s="73">
        <v>120</v>
      </c>
      <c r="F1241" s="73">
        <v>120</v>
      </c>
      <c r="G1241" s="73"/>
      <c r="H1241" s="362">
        <v>2</v>
      </c>
    </row>
    <row r="1242" spans="1:8" ht="14.25" customHeight="1">
      <c r="A1242" s="5"/>
      <c r="B1242" s="10" t="s">
        <v>231</v>
      </c>
      <c r="C1242" s="339" t="s">
        <v>305</v>
      </c>
      <c r="D1242" s="73">
        <v>251</v>
      </c>
      <c r="E1242" s="73">
        <v>450</v>
      </c>
      <c r="F1242" s="73">
        <v>450</v>
      </c>
      <c r="G1242" s="73">
        <v>0</v>
      </c>
      <c r="H1242" s="362">
        <v>0.5</v>
      </c>
    </row>
    <row r="1243" spans="1:8" ht="14.25" customHeight="1">
      <c r="A1243" s="5"/>
      <c r="B1243" s="10"/>
      <c r="C1243" s="339" t="s">
        <v>304</v>
      </c>
      <c r="D1243" s="73">
        <v>319</v>
      </c>
      <c r="E1243" s="73">
        <v>257</v>
      </c>
      <c r="F1243" s="73">
        <v>257</v>
      </c>
      <c r="G1243" s="73">
        <v>0</v>
      </c>
      <c r="H1243" s="362">
        <v>2</v>
      </c>
    </row>
    <row r="1244" spans="1:8" ht="14.25" customHeight="1">
      <c r="A1244" s="5"/>
      <c r="B1244" s="10"/>
      <c r="C1244" s="339" t="s">
        <v>303</v>
      </c>
      <c r="D1244" s="73">
        <v>376</v>
      </c>
      <c r="E1244" s="73">
        <v>29</v>
      </c>
      <c r="F1244" s="73">
        <v>29</v>
      </c>
      <c r="G1244" s="73">
        <v>0</v>
      </c>
      <c r="H1244" s="362">
        <v>3</v>
      </c>
    </row>
    <row r="1245" spans="1:8" ht="14.25" customHeight="1">
      <c r="A1245" s="12"/>
      <c r="B1245" s="19"/>
      <c r="C1245" s="342" t="s">
        <v>315</v>
      </c>
      <c r="D1245" s="363">
        <v>200</v>
      </c>
      <c r="E1245" s="363">
        <v>15</v>
      </c>
      <c r="F1245" s="363">
        <v>15</v>
      </c>
      <c r="G1245" s="363">
        <v>0</v>
      </c>
      <c r="H1245" s="364">
        <v>0.9</v>
      </c>
    </row>
    <row r="1246" spans="1:8" ht="14.25" customHeight="1">
      <c r="A1246" s="12"/>
      <c r="B1246" s="19"/>
      <c r="C1246" s="342" t="s">
        <v>295</v>
      </c>
      <c r="D1246" s="363">
        <v>410</v>
      </c>
      <c r="E1246" s="363">
        <v>86</v>
      </c>
      <c r="F1246" s="363">
        <v>86</v>
      </c>
      <c r="G1246" s="363">
        <v>0</v>
      </c>
      <c r="H1246" s="364">
        <v>4</v>
      </c>
    </row>
    <row r="1247" spans="1:8" ht="14.25" customHeight="1">
      <c r="A1247" s="9"/>
      <c r="B1247" s="11" t="s">
        <v>93</v>
      </c>
      <c r="C1247" s="193" t="s">
        <v>728</v>
      </c>
      <c r="D1247" s="365">
        <v>80</v>
      </c>
      <c r="E1247" s="365">
        <v>73</v>
      </c>
      <c r="F1247" s="365">
        <v>73</v>
      </c>
      <c r="G1247" s="365"/>
      <c r="H1247" s="366">
        <v>0.7</v>
      </c>
    </row>
    <row r="1248" spans="1:8" ht="14.25" customHeight="1">
      <c r="A1248" s="7" t="s">
        <v>922</v>
      </c>
      <c r="B1248" s="8" t="s">
        <v>337</v>
      </c>
      <c r="C1248" s="84"/>
      <c r="D1248" s="97">
        <f>SUM(D1249:D1266)</f>
        <v>10792</v>
      </c>
      <c r="E1248" s="97">
        <f>SUM(E1249:E1266)</f>
        <v>5063</v>
      </c>
      <c r="F1248" s="97">
        <f>SUM(F1249:F1266)</f>
        <v>4956</v>
      </c>
      <c r="G1248" s="97">
        <f>SUM(G1249:G1266)</f>
        <v>0</v>
      </c>
      <c r="H1248" s="86"/>
    </row>
    <row r="1249" spans="1:8" ht="14.25" customHeight="1">
      <c r="A1249" s="6"/>
      <c r="B1249" s="13" t="s">
        <v>160</v>
      </c>
      <c r="C1249" s="84" t="s">
        <v>323</v>
      </c>
      <c r="D1249" s="85">
        <v>280</v>
      </c>
      <c r="E1249" s="85">
        <v>185</v>
      </c>
      <c r="F1249" s="85">
        <v>185</v>
      </c>
      <c r="G1249" s="85"/>
      <c r="H1249" s="86">
        <v>1.4</v>
      </c>
    </row>
    <row r="1250" spans="1:8" ht="14.25" customHeight="1">
      <c r="A1250" s="7"/>
      <c r="B1250" s="8"/>
      <c r="C1250" s="84" t="s">
        <v>366</v>
      </c>
      <c r="D1250" s="85">
        <v>1500</v>
      </c>
      <c r="E1250" s="85">
        <v>37</v>
      </c>
      <c r="F1250" s="85">
        <v>37</v>
      </c>
      <c r="G1250" s="85"/>
      <c r="H1250" s="86">
        <v>3.7</v>
      </c>
    </row>
    <row r="1251" spans="1:8" ht="14.25" customHeight="1">
      <c r="A1251" s="7"/>
      <c r="B1251" s="8"/>
      <c r="C1251" s="84" t="s">
        <v>304</v>
      </c>
      <c r="D1251" s="85">
        <v>1000</v>
      </c>
      <c r="E1251" s="85">
        <v>790</v>
      </c>
      <c r="F1251" s="85">
        <v>790</v>
      </c>
      <c r="G1251" s="85"/>
      <c r="H1251" s="86">
        <v>1.7</v>
      </c>
    </row>
    <row r="1252" spans="1:8" ht="14.25" customHeight="1">
      <c r="A1252" s="7"/>
      <c r="B1252" s="8"/>
      <c r="C1252" s="84" t="s">
        <v>356</v>
      </c>
      <c r="D1252" s="85">
        <v>2420</v>
      </c>
      <c r="E1252" s="85">
        <v>79</v>
      </c>
      <c r="F1252" s="85">
        <v>77</v>
      </c>
      <c r="G1252" s="85"/>
      <c r="H1252" s="86">
        <v>3</v>
      </c>
    </row>
    <row r="1253" spans="1:8" ht="14.25" customHeight="1">
      <c r="A1253" s="7"/>
      <c r="B1253" s="8"/>
      <c r="C1253" s="84" t="s">
        <v>292</v>
      </c>
      <c r="D1253" s="85">
        <v>150</v>
      </c>
      <c r="E1253" s="85">
        <v>105</v>
      </c>
      <c r="F1253" s="85"/>
      <c r="G1253" s="85"/>
      <c r="H1253" s="86">
        <v>1.2</v>
      </c>
    </row>
    <row r="1254" spans="1:8" ht="14.25" customHeight="1">
      <c r="A1254" s="5"/>
      <c r="B1254" s="10" t="s">
        <v>184</v>
      </c>
      <c r="C1254" s="339" t="s">
        <v>299</v>
      </c>
      <c r="D1254" s="73">
        <v>301</v>
      </c>
      <c r="E1254" s="73">
        <v>301</v>
      </c>
      <c r="F1254" s="73">
        <v>301</v>
      </c>
      <c r="G1254" s="73">
        <v>0</v>
      </c>
      <c r="H1254" s="362">
        <v>6</v>
      </c>
    </row>
    <row r="1255" spans="1:8" ht="14.25" customHeight="1">
      <c r="A1255" s="5"/>
      <c r="B1255" s="10" t="s">
        <v>240</v>
      </c>
      <c r="C1255" s="339" t="s">
        <v>298</v>
      </c>
      <c r="D1255" s="73">
        <v>161</v>
      </c>
      <c r="E1255" s="73">
        <v>31</v>
      </c>
      <c r="F1255" s="73">
        <v>31</v>
      </c>
      <c r="G1255" s="73"/>
      <c r="H1255" s="362">
        <v>1.25</v>
      </c>
    </row>
    <row r="1256" spans="1:8" ht="14.25" customHeight="1">
      <c r="A1256" s="5"/>
      <c r="B1256" s="10" t="s">
        <v>231</v>
      </c>
      <c r="C1256" s="339" t="s">
        <v>320</v>
      </c>
      <c r="D1256" s="73">
        <v>40</v>
      </c>
      <c r="E1256" s="73">
        <v>29</v>
      </c>
      <c r="F1256" s="73">
        <v>29</v>
      </c>
      <c r="G1256" s="73">
        <v>0</v>
      </c>
      <c r="H1256" s="362">
        <v>1.3</v>
      </c>
    </row>
    <row r="1257" spans="1:8" ht="14.25" customHeight="1">
      <c r="A1257" s="5"/>
      <c r="B1257" s="10"/>
      <c r="C1257" s="339" t="s">
        <v>313</v>
      </c>
      <c r="D1257" s="73">
        <v>322</v>
      </c>
      <c r="E1257" s="73">
        <v>42</v>
      </c>
      <c r="F1257" s="73">
        <v>42</v>
      </c>
      <c r="G1257" s="73">
        <v>0</v>
      </c>
      <c r="H1257" s="362" t="s">
        <v>577</v>
      </c>
    </row>
    <row r="1258" spans="1:8" ht="14.25" customHeight="1">
      <c r="A1258" s="5"/>
      <c r="B1258" s="10"/>
      <c r="C1258" s="339" t="s">
        <v>315</v>
      </c>
      <c r="D1258" s="73">
        <v>139</v>
      </c>
      <c r="E1258" s="73">
        <v>40</v>
      </c>
      <c r="F1258" s="73">
        <v>40</v>
      </c>
      <c r="G1258" s="73">
        <v>0</v>
      </c>
      <c r="H1258" s="362" t="s">
        <v>562</v>
      </c>
    </row>
    <row r="1259" spans="1:8" ht="14.25" customHeight="1">
      <c r="A1259" s="5"/>
      <c r="B1259" s="10"/>
      <c r="C1259" s="339" t="s">
        <v>297</v>
      </c>
      <c r="D1259" s="73">
        <v>150</v>
      </c>
      <c r="E1259" s="73">
        <v>97</v>
      </c>
      <c r="F1259" s="73">
        <v>97</v>
      </c>
      <c r="G1259" s="73">
        <v>0</v>
      </c>
      <c r="H1259" s="362" t="s">
        <v>360</v>
      </c>
    </row>
    <row r="1260" spans="1:8" ht="14.25" customHeight="1">
      <c r="A1260" s="5"/>
      <c r="B1260" s="10"/>
      <c r="C1260" s="339" t="s">
        <v>288</v>
      </c>
      <c r="D1260" s="73">
        <v>527</v>
      </c>
      <c r="E1260" s="73">
        <v>235</v>
      </c>
      <c r="F1260" s="73">
        <v>235</v>
      </c>
      <c r="G1260" s="73">
        <v>0</v>
      </c>
      <c r="H1260" s="362" t="s">
        <v>562</v>
      </c>
    </row>
    <row r="1261" spans="1:8" ht="14.25" customHeight="1">
      <c r="A1261" s="5"/>
      <c r="B1261" s="10"/>
      <c r="C1261" s="339" t="s">
        <v>308</v>
      </c>
      <c r="D1261" s="73">
        <v>220</v>
      </c>
      <c r="E1261" s="73">
        <v>164</v>
      </c>
      <c r="F1261" s="73">
        <v>164</v>
      </c>
      <c r="G1261" s="73">
        <v>0</v>
      </c>
      <c r="H1261" s="362" t="s">
        <v>552</v>
      </c>
    </row>
    <row r="1262" spans="1:8" ht="14.25" customHeight="1">
      <c r="A1262" s="5"/>
      <c r="B1262" s="10" t="s">
        <v>93</v>
      </c>
      <c r="C1262" s="339" t="s">
        <v>711</v>
      </c>
      <c r="D1262" s="73">
        <v>1305</v>
      </c>
      <c r="E1262" s="73">
        <v>1163</v>
      </c>
      <c r="F1262" s="73">
        <v>1163</v>
      </c>
      <c r="G1262" s="73"/>
      <c r="H1262" s="362">
        <v>1</v>
      </c>
    </row>
    <row r="1263" spans="1:8" ht="14.25" customHeight="1">
      <c r="A1263" s="5"/>
      <c r="B1263" s="10"/>
      <c r="C1263" s="339" t="s">
        <v>727</v>
      </c>
      <c r="D1263" s="73">
        <v>158</v>
      </c>
      <c r="E1263" s="73">
        <v>49</v>
      </c>
      <c r="F1263" s="73">
        <v>49</v>
      </c>
      <c r="G1263" s="73"/>
      <c r="H1263" s="362">
        <v>1.8</v>
      </c>
    </row>
    <row r="1264" spans="1:8" ht="14.25" customHeight="1">
      <c r="A1264" s="5"/>
      <c r="B1264" s="10"/>
      <c r="C1264" s="339" t="s">
        <v>715</v>
      </c>
      <c r="D1264" s="73">
        <v>84</v>
      </c>
      <c r="E1264" s="73">
        <v>64</v>
      </c>
      <c r="F1264" s="73">
        <v>64</v>
      </c>
      <c r="G1264" s="73"/>
      <c r="H1264" s="362">
        <v>2</v>
      </c>
    </row>
    <row r="1265" spans="1:8" ht="14.25" customHeight="1">
      <c r="A1265" s="5"/>
      <c r="B1265" s="10"/>
      <c r="C1265" s="339" t="s">
        <v>742</v>
      </c>
      <c r="D1265" s="73">
        <v>1524</v>
      </c>
      <c r="E1265" s="73">
        <v>1180</v>
      </c>
      <c r="F1265" s="73">
        <v>1180</v>
      </c>
      <c r="G1265" s="73"/>
      <c r="H1265" s="362">
        <v>1.1</v>
      </c>
    </row>
    <row r="1266" spans="1:8" ht="14.25" customHeight="1">
      <c r="A1266" s="5"/>
      <c r="B1266" s="10"/>
      <c r="C1266" s="339" t="s">
        <v>716</v>
      </c>
      <c r="D1266" s="73">
        <v>511</v>
      </c>
      <c r="E1266" s="73">
        <v>472</v>
      </c>
      <c r="F1266" s="73">
        <v>472</v>
      </c>
      <c r="G1266" s="73"/>
      <c r="H1266" s="362">
        <v>1.7</v>
      </c>
    </row>
    <row r="1267" spans="1:8" ht="14.25" customHeight="1">
      <c r="A1267" s="2" t="s">
        <v>923</v>
      </c>
      <c r="B1267" s="3" t="s">
        <v>226</v>
      </c>
      <c r="C1267" s="60"/>
      <c r="D1267" s="44">
        <f>SUM(D1268)</f>
        <v>81</v>
      </c>
      <c r="E1267" s="44">
        <f>SUM(E1268)</f>
        <v>37</v>
      </c>
      <c r="F1267" s="44">
        <f>SUM(F1268)</f>
        <v>37</v>
      </c>
      <c r="G1267" s="44">
        <f>SUM(G1268)</f>
        <v>0</v>
      </c>
      <c r="H1267" s="243"/>
    </row>
    <row r="1268" spans="1:8" ht="14.25" customHeight="1">
      <c r="A1268" s="9"/>
      <c r="B1268" s="11" t="s">
        <v>231</v>
      </c>
      <c r="C1268" s="193" t="s">
        <v>315</v>
      </c>
      <c r="D1268" s="340">
        <v>81</v>
      </c>
      <c r="E1268" s="340">
        <v>37</v>
      </c>
      <c r="F1268" s="340">
        <v>37</v>
      </c>
      <c r="G1268" s="340">
        <v>0</v>
      </c>
      <c r="H1268" s="368">
        <v>3.5</v>
      </c>
    </row>
    <row r="1269" spans="1:8" ht="14.25" customHeight="1">
      <c r="A1269" s="2" t="s">
        <v>924</v>
      </c>
      <c r="B1269" s="3" t="s">
        <v>80</v>
      </c>
      <c r="C1269" s="60"/>
      <c r="D1269" s="44">
        <f>SUM(D1270:D1274)</f>
        <v>760</v>
      </c>
      <c r="E1269" s="44">
        <f>SUM(E1270:E1274)</f>
        <v>385</v>
      </c>
      <c r="F1269" s="44">
        <f>SUM(F1270:F1274)</f>
        <v>362</v>
      </c>
      <c r="G1269" s="44">
        <f>SUM(G1270:G1274)</f>
        <v>23</v>
      </c>
      <c r="H1269" s="243"/>
    </row>
    <row r="1270" spans="1:8" ht="14.25" customHeight="1">
      <c r="A1270" s="5"/>
      <c r="B1270" s="10" t="s">
        <v>231</v>
      </c>
      <c r="C1270" s="339" t="s">
        <v>320</v>
      </c>
      <c r="D1270" s="198">
        <v>240</v>
      </c>
      <c r="E1270" s="198">
        <v>214</v>
      </c>
      <c r="F1270" s="198">
        <v>214</v>
      </c>
      <c r="G1270" s="198">
        <v>0</v>
      </c>
      <c r="H1270" s="392">
        <v>1.5</v>
      </c>
    </row>
    <row r="1271" spans="1:8" ht="14.25" customHeight="1">
      <c r="A1271" s="5"/>
      <c r="B1271" s="10"/>
      <c r="C1271" s="339" t="s">
        <v>303</v>
      </c>
      <c r="D1271" s="198">
        <v>100</v>
      </c>
      <c r="E1271" s="198">
        <v>49</v>
      </c>
      <c r="F1271" s="198">
        <v>49</v>
      </c>
      <c r="G1271" s="198">
        <v>0</v>
      </c>
      <c r="H1271" s="392" t="s">
        <v>358</v>
      </c>
    </row>
    <row r="1272" spans="1:8" ht="14.25" customHeight="1">
      <c r="A1272" s="5"/>
      <c r="B1272" s="10"/>
      <c r="C1272" s="339" t="s">
        <v>315</v>
      </c>
      <c r="D1272" s="198">
        <v>105</v>
      </c>
      <c r="E1272" s="198">
        <v>92</v>
      </c>
      <c r="F1272" s="198">
        <v>69</v>
      </c>
      <c r="G1272" s="198">
        <v>23</v>
      </c>
      <c r="H1272" s="392" t="s">
        <v>578</v>
      </c>
    </row>
    <row r="1273" spans="1:8" ht="14.25" customHeight="1">
      <c r="A1273" s="5"/>
      <c r="B1273" s="10"/>
      <c r="C1273" s="339" t="s">
        <v>316</v>
      </c>
      <c r="D1273" s="198">
        <v>300</v>
      </c>
      <c r="E1273" s="198">
        <v>28</v>
      </c>
      <c r="F1273" s="198">
        <v>28</v>
      </c>
      <c r="G1273" s="198">
        <v>0</v>
      </c>
      <c r="H1273" s="392">
        <v>3</v>
      </c>
    </row>
    <row r="1274" spans="1:8" ht="14.25" customHeight="1">
      <c r="A1274" s="9"/>
      <c r="B1274" s="11" t="s">
        <v>93</v>
      </c>
      <c r="C1274" s="193" t="s">
        <v>746</v>
      </c>
      <c r="D1274" s="365">
        <v>15</v>
      </c>
      <c r="E1274" s="365">
        <v>2</v>
      </c>
      <c r="F1274" s="365">
        <v>2</v>
      </c>
      <c r="G1274" s="365"/>
      <c r="H1274" s="358">
        <v>0.7</v>
      </c>
    </row>
    <row r="1275" spans="1:8" ht="14.25" customHeight="1">
      <c r="A1275" s="2" t="s">
        <v>925</v>
      </c>
      <c r="B1275" s="3" t="s">
        <v>76</v>
      </c>
      <c r="C1275" s="15"/>
      <c r="D1275" s="44">
        <f>SUM(D1276)</f>
        <v>70</v>
      </c>
      <c r="E1275" s="44">
        <f>SUM(E1276)</f>
        <v>66</v>
      </c>
      <c r="F1275" s="44">
        <f>SUM(F1276)</f>
        <v>66</v>
      </c>
      <c r="G1275" s="44">
        <f>SUM(G1276)</f>
        <v>0</v>
      </c>
      <c r="H1275" s="45"/>
    </row>
    <row r="1276" spans="1:8" ht="14.25" customHeight="1">
      <c r="A1276" s="9"/>
      <c r="B1276" s="11" t="s">
        <v>93</v>
      </c>
      <c r="C1276" s="193" t="s">
        <v>742</v>
      </c>
      <c r="D1276" s="365">
        <v>70</v>
      </c>
      <c r="E1276" s="365">
        <v>66</v>
      </c>
      <c r="F1276" s="365">
        <v>66</v>
      </c>
      <c r="G1276" s="365"/>
      <c r="H1276" s="384">
        <v>1.25</v>
      </c>
    </row>
    <row r="1277" spans="1:8" ht="14.25" customHeight="1">
      <c r="A1277" s="7" t="s">
        <v>926</v>
      </c>
      <c r="B1277" s="8" t="s">
        <v>115</v>
      </c>
      <c r="C1277" s="84"/>
      <c r="D1277" s="97">
        <f>SUM(D1278:D1278)</f>
        <v>100</v>
      </c>
      <c r="E1277" s="97">
        <f>SUM(E1278:E1278)</f>
        <v>42</v>
      </c>
      <c r="F1277" s="97">
        <f>SUM(F1278:F1278)</f>
        <v>42</v>
      </c>
      <c r="G1277" s="97">
        <f>SUM(G1278:G1278)</f>
        <v>0</v>
      </c>
      <c r="H1277" s="113"/>
    </row>
    <row r="1278" spans="1:8" ht="14.25" customHeight="1">
      <c r="A1278" s="12"/>
      <c r="B1278" s="19" t="s">
        <v>160</v>
      </c>
      <c r="C1278" s="342" t="s">
        <v>442</v>
      </c>
      <c r="D1278" s="363">
        <v>100</v>
      </c>
      <c r="E1278" s="363">
        <v>42</v>
      </c>
      <c r="F1278" s="363">
        <v>42</v>
      </c>
      <c r="G1278" s="363"/>
      <c r="H1278" s="43">
        <v>0.6</v>
      </c>
    </row>
    <row r="1279" spans="1:8" ht="14.25" customHeight="1">
      <c r="A1279" s="2" t="s">
        <v>927</v>
      </c>
      <c r="B1279" s="3" t="s">
        <v>188</v>
      </c>
      <c r="C1279" s="60"/>
      <c r="D1279" s="44">
        <f>SUM(D1280)</f>
        <v>18</v>
      </c>
      <c r="E1279" s="44">
        <f>SUM(E1280)</f>
        <v>18</v>
      </c>
      <c r="F1279" s="44">
        <f>SUM(F1280)</f>
        <v>18</v>
      </c>
      <c r="G1279" s="44">
        <f>SUM(G1280)</f>
        <v>0</v>
      </c>
      <c r="H1279" s="45"/>
    </row>
    <row r="1280" spans="1:8" ht="14.25" customHeight="1">
      <c r="A1280" s="9"/>
      <c r="B1280" s="11" t="s">
        <v>184</v>
      </c>
      <c r="C1280" s="193" t="s">
        <v>314</v>
      </c>
      <c r="D1280" s="340">
        <v>18</v>
      </c>
      <c r="E1280" s="340">
        <v>18</v>
      </c>
      <c r="F1280" s="340">
        <v>18</v>
      </c>
      <c r="G1280" s="340">
        <v>0</v>
      </c>
      <c r="H1280" s="341">
        <v>2.3</v>
      </c>
    </row>
    <row r="1281" spans="1:8" ht="14.25" customHeight="1">
      <c r="A1281" s="2" t="s">
        <v>928</v>
      </c>
      <c r="B1281" s="3" t="s">
        <v>77</v>
      </c>
      <c r="C1281" s="15"/>
      <c r="D1281" s="44">
        <f>SUM(D1282:D1282)</f>
        <v>265</v>
      </c>
      <c r="E1281" s="44">
        <f>SUM(E1282:E1282)</f>
        <v>86</v>
      </c>
      <c r="F1281" s="44">
        <f>SUM(F1282:F1282)</f>
        <v>86</v>
      </c>
      <c r="G1281" s="44">
        <f>SUM(G1282:G1282)</f>
        <v>0</v>
      </c>
      <c r="H1281" s="45"/>
    </row>
    <row r="1282" spans="1:8" ht="14.25" customHeight="1">
      <c r="A1282" s="5"/>
      <c r="B1282" s="10" t="s">
        <v>231</v>
      </c>
      <c r="C1282" s="339" t="s">
        <v>315</v>
      </c>
      <c r="D1282" s="198">
        <v>265</v>
      </c>
      <c r="E1282" s="198">
        <v>86</v>
      </c>
      <c r="F1282" s="198">
        <v>86</v>
      </c>
      <c r="G1282" s="198">
        <v>0</v>
      </c>
      <c r="H1282" s="338" t="s">
        <v>575</v>
      </c>
    </row>
    <row r="1283" spans="1:8" ht="14.25" customHeight="1">
      <c r="A1283" s="2" t="s">
        <v>929</v>
      </c>
      <c r="B1283" s="3" t="s">
        <v>398</v>
      </c>
      <c r="C1283" s="15"/>
      <c r="D1283" s="44">
        <f>SUM(D1284:D1287)</f>
        <v>660</v>
      </c>
      <c r="E1283" s="44">
        <f>SUM(E1284:E1287)</f>
        <v>176</v>
      </c>
      <c r="F1283" s="44">
        <f>SUM(F1284:F1287)</f>
        <v>136</v>
      </c>
      <c r="G1283" s="44">
        <f>SUM(G1284:G1287)</f>
        <v>40</v>
      </c>
      <c r="H1283" s="45"/>
    </row>
    <row r="1284" spans="1:8" ht="14.25" customHeight="1">
      <c r="A1284" s="5"/>
      <c r="B1284" s="10" t="s">
        <v>160</v>
      </c>
      <c r="C1284" s="339" t="s">
        <v>318</v>
      </c>
      <c r="D1284" s="73">
        <v>100</v>
      </c>
      <c r="E1284" s="73">
        <v>51</v>
      </c>
      <c r="F1284" s="73">
        <v>51</v>
      </c>
      <c r="G1284" s="73"/>
      <c r="H1284" s="369">
        <v>3.5</v>
      </c>
    </row>
    <row r="1285" spans="1:8" ht="14.25" customHeight="1">
      <c r="A1285" s="5"/>
      <c r="B1285" s="10" t="s">
        <v>184</v>
      </c>
      <c r="C1285" s="339" t="s">
        <v>316</v>
      </c>
      <c r="D1285" s="73">
        <v>400</v>
      </c>
      <c r="E1285" s="73">
        <v>60</v>
      </c>
      <c r="F1285" s="73">
        <v>60</v>
      </c>
      <c r="G1285" s="73">
        <v>0</v>
      </c>
      <c r="H1285" s="369">
        <v>2.15</v>
      </c>
    </row>
    <row r="1286" spans="1:8" ht="14.25" customHeight="1">
      <c r="A1286" s="5"/>
      <c r="B1286" s="10"/>
      <c r="C1286" s="339" t="s">
        <v>692</v>
      </c>
      <c r="D1286" s="73">
        <v>40</v>
      </c>
      <c r="E1286" s="73">
        <v>40</v>
      </c>
      <c r="F1286" s="73">
        <v>0</v>
      </c>
      <c r="G1286" s="73">
        <v>40</v>
      </c>
      <c r="H1286" s="369">
        <v>3.5</v>
      </c>
    </row>
    <row r="1287" spans="1:8" ht="14.25" customHeight="1">
      <c r="A1287" s="5"/>
      <c r="B1287" s="10" t="s">
        <v>231</v>
      </c>
      <c r="C1287" s="339" t="s">
        <v>313</v>
      </c>
      <c r="D1287" s="73">
        <v>120</v>
      </c>
      <c r="E1287" s="73">
        <v>25</v>
      </c>
      <c r="F1287" s="73">
        <v>25</v>
      </c>
      <c r="G1287" s="73">
        <v>0</v>
      </c>
      <c r="H1287" s="369" t="s">
        <v>576</v>
      </c>
    </row>
    <row r="1288" spans="1:8" ht="14.25" customHeight="1">
      <c r="A1288" s="2" t="s">
        <v>930</v>
      </c>
      <c r="B1288" s="3" t="s">
        <v>177</v>
      </c>
      <c r="C1288" s="60"/>
      <c r="D1288" s="87">
        <f>SUM(D1289:D1289)</f>
        <v>12</v>
      </c>
      <c r="E1288" s="87">
        <f>SUM(E1289:E1289)</f>
        <v>12</v>
      </c>
      <c r="F1288" s="87">
        <f>SUM(F1289:F1289)</f>
        <v>12</v>
      </c>
      <c r="G1288" s="87">
        <f>SUM(G1289:G1289)</f>
        <v>0</v>
      </c>
      <c r="H1288" s="88"/>
    </row>
    <row r="1289" spans="1:8" ht="14.25" customHeight="1">
      <c r="A1289" s="12"/>
      <c r="B1289" s="19" t="s">
        <v>240</v>
      </c>
      <c r="C1289" s="342" t="s">
        <v>795</v>
      </c>
      <c r="D1289" s="363">
        <v>12</v>
      </c>
      <c r="E1289" s="363">
        <v>12</v>
      </c>
      <c r="F1289" s="363">
        <v>12</v>
      </c>
      <c r="G1289" s="363"/>
      <c r="H1289" s="394">
        <v>3</v>
      </c>
    </row>
    <row r="1290" spans="1:8" ht="14.25" customHeight="1">
      <c r="A1290" s="2" t="s">
        <v>931</v>
      </c>
      <c r="B1290" s="3" t="s">
        <v>116</v>
      </c>
      <c r="C1290" s="60"/>
      <c r="D1290" s="87">
        <f>SUM(D1291:D1295)</f>
        <v>1363</v>
      </c>
      <c r="E1290" s="87">
        <f>SUM(E1291:E1295)</f>
        <v>779</v>
      </c>
      <c r="F1290" s="87">
        <f>SUM(F1291:F1295)</f>
        <v>779</v>
      </c>
      <c r="G1290" s="87">
        <f>SUM(G1291:G1295)</f>
        <v>0</v>
      </c>
      <c r="H1290" s="88"/>
    </row>
    <row r="1291" spans="1:8" ht="14.25" customHeight="1">
      <c r="A1291" s="5"/>
      <c r="B1291" s="10" t="s">
        <v>160</v>
      </c>
      <c r="C1291" s="339" t="s">
        <v>288</v>
      </c>
      <c r="D1291" s="73">
        <v>500</v>
      </c>
      <c r="E1291" s="73">
        <v>250</v>
      </c>
      <c r="F1291" s="73">
        <v>250</v>
      </c>
      <c r="G1291" s="73"/>
      <c r="H1291" s="362">
        <v>3</v>
      </c>
    </row>
    <row r="1292" spans="1:8" ht="14.25" customHeight="1">
      <c r="A1292" s="5"/>
      <c r="B1292" s="10" t="s">
        <v>184</v>
      </c>
      <c r="C1292" s="339" t="s">
        <v>313</v>
      </c>
      <c r="D1292" s="73">
        <v>63</v>
      </c>
      <c r="E1292" s="73">
        <v>63</v>
      </c>
      <c r="F1292" s="73">
        <v>63</v>
      </c>
      <c r="G1292" s="73">
        <v>0</v>
      </c>
      <c r="H1292" s="362">
        <v>1.5</v>
      </c>
    </row>
    <row r="1293" spans="1:8" ht="14.25" customHeight="1">
      <c r="A1293" s="12"/>
      <c r="B1293" s="19" t="s">
        <v>240</v>
      </c>
      <c r="C1293" s="342" t="s">
        <v>303</v>
      </c>
      <c r="D1293" s="363">
        <v>200</v>
      </c>
      <c r="E1293" s="363">
        <v>145</v>
      </c>
      <c r="F1293" s="363">
        <v>145</v>
      </c>
      <c r="G1293" s="363"/>
      <c r="H1293" s="364">
        <v>1.25</v>
      </c>
    </row>
    <row r="1294" spans="1:8" ht="14.25" customHeight="1">
      <c r="A1294" s="12"/>
      <c r="B1294" s="19"/>
      <c r="C1294" s="342" t="s">
        <v>288</v>
      </c>
      <c r="D1294" s="363">
        <v>500</v>
      </c>
      <c r="E1294" s="363">
        <v>246</v>
      </c>
      <c r="F1294" s="363">
        <v>246</v>
      </c>
      <c r="G1294" s="363"/>
      <c r="H1294" s="364">
        <v>0.9</v>
      </c>
    </row>
    <row r="1295" spans="1:8" ht="14.25" customHeight="1">
      <c r="A1295" s="12"/>
      <c r="B1295" s="19"/>
      <c r="C1295" s="342" t="s">
        <v>311</v>
      </c>
      <c r="D1295" s="363">
        <v>100</v>
      </c>
      <c r="E1295" s="363">
        <v>75</v>
      </c>
      <c r="F1295" s="363">
        <v>75</v>
      </c>
      <c r="G1295" s="363"/>
      <c r="H1295" s="364">
        <v>0.8</v>
      </c>
    </row>
    <row r="1296" spans="1:8" ht="14.25" customHeight="1">
      <c r="A1296" s="2" t="s">
        <v>932</v>
      </c>
      <c r="B1296" s="3" t="s">
        <v>62</v>
      </c>
      <c r="C1296" s="15"/>
      <c r="D1296" s="44">
        <f>SUM(D1297:D1314)</f>
        <v>4039</v>
      </c>
      <c r="E1296" s="44">
        <f>SUM(E1297:E1314)</f>
        <v>3661</v>
      </c>
      <c r="F1296" s="44">
        <f>SUM(F1297:F1314)</f>
        <v>3539</v>
      </c>
      <c r="G1296" s="44">
        <f>SUM(G1297:G1314)</f>
        <v>119</v>
      </c>
      <c r="H1296" s="45"/>
    </row>
    <row r="1297" spans="1:8" ht="14.25" customHeight="1">
      <c r="A1297" s="5"/>
      <c r="B1297" s="10" t="s">
        <v>160</v>
      </c>
      <c r="C1297" s="339" t="s">
        <v>328</v>
      </c>
      <c r="D1297" s="73">
        <v>100</v>
      </c>
      <c r="E1297" s="73">
        <v>67</v>
      </c>
      <c r="F1297" s="73">
        <v>67</v>
      </c>
      <c r="G1297" s="73"/>
      <c r="H1297" s="362">
        <v>1.7</v>
      </c>
    </row>
    <row r="1298" spans="1:8" ht="14.25" customHeight="1">
      <c r="A1298" s="5"/>
      <c r="B1298" s="10" t="s">
        <v>172</v>
      </c>
      <c r="C1298" s="339" t="s">
        <v>290</v>
      </c>
      <c r="D1298" s="73">
        <v>60</v>
      </c>
      <c r="E1298" s="73">
        <v>60</v>
      </c>
      <c r="F1298" s="73">
        <v>60</v>
      </c>
      <c r="G1298" s="73"/>
      <c r="H1298" s="362">
        <v>0.5</v>
      </c>
    </row>
    <row r="1299" spans="1:8" ht="14.25" customHeight="1">
      <c r="A1299" s="5"/>
      <c r="B1299" s="10" t="s">
        <v>184</v>
      </c>
      <c r="C1299" s="339" t="s">
        <v>313</v>
      </c>
      <c r="D1299" s="73">
        <v>181</v>
      </c>
      <c r="E1299" s="73">
        <v>110</v>
      </c>
      <c r="F1299" s="73">
        <v>107</v>
      </c>
      <c r="G1299" s="73">
        <v>0</v>
      </c>
      <c r="H1299" s="362">
        <v>2</v>
      </c>
    </row>
    <row r="1300" spans="1:8" ht="14.25" customHeight="1">
      <c r="A1300" s="5"/>
      <c r="B1300" s="10" t="s">
        <v>240</v>
      </c>
      <c r="C1300" s="339" t="s">
        <v>304</v>
      </c>
      <c r="D1300" s="73">
        <v>70</v>
      </c>
      <c r="E1300" s="73">
        <v>66</v>
      </c>
      <c r="F1300" s="73">
        <v>66</v>
      </c>
      <c r="G1300" s="73"/>
      <c r="H1300" s="362">
        <v>0.6</v>
      </c>
    </row>
    <row r="1301" spans="1:8" ht="14.25" customHeight="1">
      <c r="A1301" s="5"/>
      <c r="B1301" s="10"/>
      <c r="C1301" s="339" t="s">
        <v>314</v>
      </c>
      <c r="D1301" s="73">
        <v>112</v>
      </c>
      <c r="E1301" s="73">
        <v>103</v>
      </c>
      <c r="F1301" s="73"/>
      <c r="G1301" s="73">
        <v>103</v>
      </c>
      <c r="H1301" s="362">
        <v>2</v>
      </c>
    </row>
    <row r="1302" spans="1:8" ht="14.25" customHeight="1">
      <c r="A1302" s="5"/>
      <c r="B1302" s="10"/>
      <c r="C1302" s="339" t="s">
        <v>316</v>
      </c>
      <c r="D1302" s="73">
        <v>358</v>
      </c>
      <c r="E1302" s="73">
        <v>358</v>
      </c>
      <c r="F1302" s="73">
        <v>358</v>
      </c>
      <c r="G1302" s="73"/>
      <c r="H1302" s="362">
        <v>4.5</v>
      </c>
    </row>
    <row r="1303" spans="1:8" ht="14.25" customHeight="1">
      <c r="A1303" s="5"/>
      <c r="B1303" s="10"/>
      <c r="C1303" s="339" t="s">
        <v>295</v>
      </c>
      <c r="D1303" s="73">
        <v>31</v>
      </c>
      <c r="E1303" s="73">
        <v>10</v>
      </c>
      <c r="F1303" s="73">
        <v>10</v>
      </c>
      <c r="G1303" s="73"/>
      <c r="H1303" s="362">
        <v>1.75</v>
      </c>
    </row>
    <row r="1304" spans="1:8" ht="14.25" customHeight="1">
      <c r="A1304" s="5"/>
      <c r="B1304" s="10"/>
      <c r="C1304" s="339" t="s">
        <v>328</v>
      </c>
      <c r="D1304" s="73">
        <v>1060</v>
      </c>
      <c r="E1304" s="73">
        <v>1060</v>
      </c>
      <c r="F1304" s="73">
        <v>1060</v>
      </c>
      <c r="G1304" s="73"/>
      <c r="H1304" s="362">
        <v>1.25</v>
      </c>
    </row>
    <row r="1305" spans="1:8" ht="14.25" customHeight="1">
      <c r="A1305" s="5"/>
      <c r="B1305" s="10"/>
      <c r="C1305" s="339" t="s">
        <v>327</v>
      </c>
      <c r="D1305" s="73">
        <v>7</v>
      </c>
      <c r="E1305" s="73">
        <v>7</v>
      </c>
      <c r="F1305" s="73">
        <v>7</v>
      </c>
      <c r="G1305" s="73"/>
      <c r="H1305" s="362">
        <v>0.6</v>
      </c>
    </row>
    <row r="1306" spans="1:8" ht="14.25" customHeight="1">
      <c r="A1306" s="5"/>
      <c r="B1306" s="10"/>
      <c r="C1306" s="339" t="s">
        <v>409</v>
      </c>
      <c r="D1306" s="73">
        <v>13</v>
      </c>
      <c r="E1306" s="73">
        <v>13</v>
      </c>
      <c r="F1306" s="73">
        <v>13</v>
      </c>
      <c r="G1306" s="73"/>
      <c r="H1306" s="362">
        <v>0.7</v>
      </c>
    </row>
    <row r="1307" spans="1:8" ht="14.25" customHeight="1">
      <c r="A1307" s="5"/>
      <c r="B1307" s="10" t="s">
        <v>231</v>
      </c>
      <c r="C1307" s="339" t="s">
        <v>313</v>
      </c>
      <c r="D1307" s="73">
        <v>50</v>
      </c>
      <c r="E1307" s="73">
        <v>33</v>
      </c>
      <c r="F1307" s="73">
        <v>33</v>
      </c>
      <c r="G1307" s="73">
        <v>0</v>
      </c>
      <c r="H1307" s="395">
        <v>0.7</v>
      </c>
    </row>
    <row r="1308" spans="1:8" ht="14.25" customHeight="1">
      <c r="A1308" s="5"/>
      <c r="B1308" s="10"/>
      <c r="C1308" s="339" t="s">
        <v>314</v>
      </c>
      <c r="D1308" s="73">
        <v>120</v>
      </c>
      <c r="E1308" s="73">
        <v>41</v>
      </c>
      <c r="F1308" s="73">
        <v>36</v>
      </c>
      <c r="G1308" s="73">
        <v>5</v>
      </c>
      <c r="H1308" s="362" t="s">
        <v>581</v>
      </c>
    </row>
    <row r="1309" spans="1:8" ht="14.25" customHeight="1">
      <c r="A1309" s="5"/>
      <c r="B1309" s="10" t="s">
        <v>93</v>
      </c>
      <c r="C1309" s="339" t="s">
        <v>711</v>
      </c>
      <c r="D1309" s="73">
        <v>770</v>
      </c>
      <c r="E1309" s="73">
        <v>752</v>
      </c>
      <c r="F1309" s="73">
        <v>752</v>
      </c>
      <c r="G1309" s="73"/>
      <c r="H1309" s="362">
        <v>0.9</v>
      </c>
    </row>
    <row r="1310" spans="1:8" ht="14.25" customHeight="1">
      <c r="A1310" s="5"/>
      <c r="B1310" s="10"/>
      <c r="C1310" s="339" t="s">
        <v>721</v>
      </c>
      <c r="D1310" s="73">
        <v>910</v>
      </c>
      <c r="E1310" s="73">
        <v>865</v>
      </c>
      <c r="F1310" s="73">
        <v>865</v>
      </c>
      <c r="G1310" s="73"/>
      <c r="H1310" s="362">
        <v>1.6</v>
      </c>
    </row>
    <row r="1311" spans="1:8" ht="14.25" customHeight="1">
      <c r="A1311" s="5"/>
      <c r="B1311" s="10"/>
      <c r="C1311" s="339" t="s">
        <v>746</v>
      </c>
      <c r="D1311" s="73">
        <v>25</v>
      </c>
      <c r="E1311" s="73">
        <v>14</v>
      </c>
      <c r="F1311" s="73">
        <v>14</v>
      </c>
      <c r="G1311" s="73"/>
      <c r="H1311" s="362">
        <v>1.4</v>
      </c>
    </row>
    <row r="1312" spans="1:8" ht="14.25" customHeight="1">
      <c r="A1312" s="5"/>
      <c r="B1312" s="10"/>
      <c r="C1312" s="339" t="s">
        <v>733</v>
      </c>
      <c r="D1312" s="73">
        <v>35</v>
      </c>
      <c r="E1312" s="73">
        <v>11</v>
      </c>
      <c r="F1312" s="73"/>
      <c r="G1312" s="73">
        <v>11</v>
      </c>
      <c r="H1312" s="362">
        <v>2</v>
      </c>
    </row>
    <row r="1313" spans="1:8" ht="14.25" customHeight="1">
      <c r="A1313" s="5"/>
      <c r="B1313" s="10"/>
      <c r="C1313" s="339" t="s">
        <v>712</v>
      </c>
      <c r="D1313" s="73">
        <v>87</v>
      </c>
      <c r="E1313" s="73">
        <v>80</v>
      </c>
      <c r="F1313" s="73">
        <v>80</v>
      </c>
      <c r="G1313" s="73"/>
      <c r="H1313" s="362">
        <v>1.1</v>
      </c>
    </row>
    <row r="1314" spans="1:8" ht="14.25" customHeight="1">
      <c r="A1314" s="9"/>
      <c r="B1314" s="11"/>
      <c r="C1314" s="193" t="s">
        <v>718</v>
      </c>
      <c r="D1314" s="340">
        <v>50</v>
      </c>
      <c r="E1314" s="340">
        <v>11</v>
      </c>
      <c r="F1314" s="340">
        <v>11</v>
      </c>
      <c r="G1314" s="340"/>
      <c r="H1314" s="368">
        <v>0.8</v>
      </c>
    </row>
    <row r="1315" spans="1:8" ht="14.25" customHeight="1">
      <c r="A1315" s="2" t="s">
        <v>933</v>
      </c>
      <c r="B1315" s="3" t="s">
        <v>518</v>
      </c>
      <c r="C1315" s="60"/>
      <c r="D1315" s="44">
        <f>SUM(D1316)</f>
        <v>50</v>
      </c>
      <c r="E1315" s="44">
        <f>SUM(E1316)</f>
        <v>44</v>
      </c>
      <c r="F1315" s="44">
        <f>SUM(F1316)</f>
        <v>44</v>
      </c>
      <c r="G1315" s="44">
        <f>SUM(G1316)</f>
        <v>0</v>
      </c>
      <c r="H1315" s="243"/>
    </row>
    <row r="1316" spans="1:8" ht="14.25" customHeight="1">
      <c r="A1316" s="9"/>
      <c r="B1316" s="10" t="s">
        <v>231</v>
      </c>
      <c r="C1316" s="193" t="s">
        <v>320</v>
      </c>
      <c r="D1316" s="340">
        <v>50</v>
      </c>
      <c r="E1316" s="340">
        <v>44</v>
      </c>
      <c r="F1316" s="340">
        <v>44</v>
      </c>
      <c r="G1316" s="340">
        <v>0</v>
      </c>
      <c r="H1316" s="368">
        <v>0.8</v>
      </c>
    </row>
    <row r="1317" spans="1:8" ht="14.25" customHeight="1">
      <c r="A1317" s="2" t="s">
        <v>934</v>
      </c>
      <c r="B1317" s="3" t="s">
        <v>117</v>
      </c>
      <c r="C1317" s="15"/>
      <c r="D1317" s="44">
        <f>SUM(D1318)</f>
        <v>60</v>
      </c>
      <c r="E1317" s="44">
        <f>SUM(E1318)</f>
        <v>7</v>
      </c>
      <c r="F1317" s="44">
        <f>SUM(F1318)</f>
        <v>7</v>
      </c>
      <c r="G1317" s="44">
        <f>SUM(G1318)</f>
        <v>0</v>
      </c>
      <c r="H1317" s="45"/>
    </row>
    <row r="1318" spans="1:8" ht="14.25" customHeight="1">
      <c r="A1318" s="9"/>
      <c r="B1318" s="11" t="s">
        <v>160</v>
      </c>
      <c r="C1318" s="193" t="s">
        <v>449</v>
      </c>
      <c r="D1318" s="365">
        <v>60</v>
      </c>
      <c r="E1318" s="365">
        <v>7</v>
      </c>
      <c r="F1318" s="365">
        <v>7</v>
      </c>
      <c r="G1318" s="365"/>
      <c r="H1318" s="366">
        <v>0.7</v>
      </c>
    </row>
    <row r="1319" spans="1:8" ht="14.25" customHeight="1">
      <c r="A1319" s="7" t="s">
        <v>935</v>
      </c>
      <c r="B1319" s="8" t="s">
        <v>51</v>
      </c>
      <c r="C1319" s="46"/>
      <c r="D1319" s="71">
        <f>SUM(D1320:D1357)</f>
        <v>14905</v>
      </c>
      <c r="E1319" s="71">
        <f>SUM(E1320:E1357)</f>
        <v>9805</v>
      </c>
      <c r="F1319" s="71">
        <f>SUM(F1320:F1357)</f>
        <v>8895</v>
      </c>
      <c r="G1319" s="71">
        <f>SUM(G1320:G1357)</f>
        <v>834</v>
      </c>
      <c r="H1319" s="72"/>
    </row>
    <row r="1320" spans="1:8" ht="14.25" customHeight="1">
      <c r="A1320" s="5"/>
      <c r="B1320" s="10" t="s">
        <v>160</v>
      </c>
      <c r="C1320" s="339" t="s">
        <v>297</v>
      </c>
      <c r="D1320" s="73">
        <v>150</v>
      </c>
      <c r="E1320" s="73">
        <v>120</v>
      </c>
      <c r="F1320" s="73">
        <v>120</v>
      </c>
      <c r="G1320" s="73"/>
      <c r="H1320" s="362">
        <v>2</v>
      </c>
    </row>
    <row r="1321" spans="1:8" ht="14.25" customHeight="1">
      <c r="A1321" s="5"/>
      <c r="B1321" s="10"/>
      <c r="C1321" s="339" t="s">
        <v>297</v>
      </c>
      <c r="D1321" s="73">
        <v>300</v>
      </c>
      <c r="E1321" s="73">
        <v>168</v>
      </c>
      <c r="F1321" s="73">
        <v>160</v>
      </c>
      <c r="G1321" s="73"/>
      <c r="H1321" s="362">
        <v>1.8</v>
      </c>
    </row>
    <row r="1322" spans="1:8" ht="14.25" customHeight="1">
      <c r="A1322" s="5"/>
      <c r="B1322" s="10"/>
      <c r="C1322" s="339" t="s">
        <v>297</v>
      </c>
      <c r="D1322" s="73">
        <v>300</v>
      </c>
      <c r="E1322" s="73">
        <v>244</v>
      </c>
      <c r="F1322" s="73">
        <v>244</v>
      </c>
      <c r="G1322" s="73"/>
      <c r="H1322" s="362">
        <v>2.4</v>
      </c>
    </row>
    <row r="1323" spans="1:8" ht="14.25" customHeight="1">
      <c r="A1323" s="5"/>
      <c r="B1323" s="10" t="s">
        <v>172</v>
      </c>
      <c r="C1323" s="339" t="s">
        <v>303</v>
      </c>
      <c r="D1323" s="73">
        <v>625</v>
      </c>
      <c r="E1323" s="73">
        <v>625</v>
      </c>
      <c r="F1323" s="73">
        <v>625</v>
      </c>
      <c r="G1323" s="73"/>
      <c r="H1323" s="362">
        <v>2</v>
      </c>
    </row>
    <row r="1324" spans="1:8" ht="14.25" customHeight="1">
      <c r="A1324" s="5"/>
      <c r="B1324" s="10"/>
      <c r="C1324" s="339" t="s">
        <v>314</v>
      </c>
      <c r="D1324" s="73">
        <v>60</v>
      </c>
      <c r="E1324" s="73">
        <v>60</v>
      </c>
      <c r="F1324" s="73"/>
      <c r="G1324" s="73">
        <v>60</v>
      </c>
      <c r="H1324" s="362">
        <v>5</v>
      </c>
    </row>
    <row r="1325" spans="1:8" ht="14.25" customHeight="1">
      <c r="A1325" s="5"/>
      <c r="B1325" s="10" t="s">
        <v>184</v>
      </c>
      <c r="C1325" s="339" t="s">
        <v>313</v>
      </c>
      <c r="D1325" s="73">
        <v>703</v>
      </c>
      <c r="E1325" s="73">
        <v>645</v>
      </c>
      <c r="F1325" s="73">
        <v>642</v>
      </c>
      <c r="G1325" s="73">
        <v>0</v>
      </c>
      <c r="H1325" s="367">
        <v>1.3</v>
      </c>
    </row>
    <row r="1326" spans="1:8" ht="14.25" customHeight="1">
      <c r="A1326" s="5"/>
      <c r="B1326" s="10"/>
      <c r="C1326" s="339" t="s">
        <v>316</v>
      </c>
      <c r="D1326" s="73">
        <v>98</v>
      </c>
      <c r="E1326" s="73">
        <v>98</v>
      </c>
      <c r="F1326" s="73">
        <v>88</v>
      </c>
      <c r="G1326" s="73">
        <v>0</v>
      </c>
      <c r="H1326" s="362">
        <v>2.5</v>
      </c>
    </row>
    <row r="1327" spans="1:8" ht="14.25" customHeight="1">
      <c r="A1327" s="5"/>
      <c r="B1327" s="10"/>
      <c r="C1327" s="339" t="s">
        <v>322</v>
      </c>
      <c r="D1327" s="73">
        <v>165</v>
      </c>
      <c r="E1327" s="73">
        <v>165</v>
      </c>
      <c r="F1327" s="73">
        <v>165</v>
      </c>
      <c r="G1327" s="73">
        <v>0</v>
      </c>
      <c r="H1327" s="362">
        <v>3</v>
      </c>
    </row>
    <row r="1328" spans="1:8" ht="14.25" customHeight="1">
      <c r="A1328" s="5"/>
      <c r="B1328" s="10"/>
      <c r="C1328" s="339" t="s">
        <v>691</v>
      </c>
      <c r="D1328" s="73">
        <v>27</v>
      </c>
      <c r="E1328" s="73">
        <v>27</v>
      </c>
      <c r="F1328" s="73">
        <v>0</v>
      </c>
      <c r="G1328" s="73">
        <v>27</v>
      </c>
      <c r="H1328" s="362">
        <v>2.7</v>
      </c>
    </row>
    <row r="1329" spans="1:8" ht="14.25" customHeight="1">
      <c r="A1329" s="5"/>
      <c r="B1329" s="10"/>
      <c r="C1329" s="339" t="s">
        <v>693</v>
      </c>
      <c r="D1329" s="73">
        <v>11</v>
      </c>
      <c r="E1329" s="73">
        <v>11</v>
      </c>
      <c r="F1329" s="73">
        <v>0</v>
      </c>
      <c r="G1329" s="73">
        <v>11</v>
      </c>
      <c r="H1329" s="362">
        <v>4.5</v>
      </c>
    </row>
    <row r="1330" spans="1:8" ht="14.25" customHeight="1">
      <c r="A1330" s="5"/>
      <c r="B1330" s="10" t="s">
        <v>240</v>
      </c>
      <c r="C1330" s="339" t="s">
        <v>305</v>
      </c>
      <c r="D1330" s="73">
        <v>52</v>
      </c>
      <c r="E1330" s="73">
        <v>52</v>
      </c>
      <c r="F1330" s="73">
        <v>52</v>
      </c>
      <c r="G1330" s="73"/>
      <c r="H1330" s="367">
        <v>0.2</v>
      </c>
    </row>
    <row r="1331" spans="1:8" ht="14.25" customHeight="1">
      <c r="A1331" s="5"/>
      <c r="B1331" s="10"/>
      <c r="C1331" s="339" t="s">
        <v>320</v>
      </c>
      <c r="D1331" s="73">
        <v>220</v>
      </c>
      <c r="E1331" s="73">
        <v>18</v>
      </c>
      <c r="F1331" s="73">
        <v>18</v>
      </c>
      <c r="G1331" s="73"/>
      <c r="H1331" s="367">
        <v>0.7</v>
      </c>
    </row>
    <row r="1332" spans="1:8" ht="14.25" customHeight="1">
      <c r="A1332" s="5"/>
      <c r="B1332" s="10"/>
      <c r="C1332" s="339" t="s">
        <v>313</v>
      </c>
      <c r="D1332" s="73">
        <v>2490</v>
      </c>
      <c r="E1332" s="73">
        <v>2227</v>
      </c>
      <c r="F1332" s="73">
        <v>2227</v>
      </c>
      <c r="G1332" s="73"/>
      <c r="H1332" s="367">
        <v>0.6</v>
      </c>
    </row>
    <row r="1333" spans="1:8" ht="14.25" customHeight="1">
      <c r="A1333" s="5"/>
      <c r="B1333" s="10"/>
      <c r="C1333" s="339" t="s">
        <v>314</v>
      </c>
      <c r="D1333" s="73">
        <v>492</v>
      </c>
      <c r="E1333" s="73">
        <v>410</v>
      </c>
      <c r="F1333" s="73">
        <v>82</v>
      </c>
      <c r="G1333" s="73">
        <v>328</v>
      </c>
      <c r="H1333" s="367">
        <v>1.75</v>
      </c>
    </row>
    <row r="1334" spans="1:8" ht="14.25" customHeight="1">
      <c r="A1334" s="5"/>
      <c r="B1334" s="10"/>
      <c r="C1334" s="339" t="s">
        <v>303</v>
      </c>
      <c r="D1334" s="73">
        <v>412</v>
      </c>
      <c r="E1334" s="73">
        <v>139</v>
      </c>
      <c r="F1334" s="73">
        <v>139</v>
      </c>
      <c r="G1334" s="73"/>
      <c r="H1334" s="367">
        <v>2.5</v>
      </c>
    </row>
    <row r="1335" spans="1:8" ht="14.25" customHeight="1">
      <c r="A1335" s="5"/>
      <c r="B1335" s="10"/>
      <c r="C1335" s="339" t="s">
        <v>298</v>
      </c>
      <c r="D1335" s="73">
        <v>364</v>
      </c>
      <c r="E1335" s="73">
        <v>363</v>
      </c>
      <c r="F1335" s="73">
        <v>363</v>
      </c>
      <c r="G1335" s="73"/>
      <c r="H1335" s="367">
        <v>1.75</v>
      </c>
    </row>
    <row r="1336" spans="1:8" ht="14.25" customHeight="1">
      <c r="A1336" s="5"/>
      <c r="B1336" s="10"/>
      <c r="C1336" s="339" t="s">
        <v>291</v>
      </c>
      <c r="D1336" s="73">
        <v>100</v>
      </c>
      <c r="E1336" s="73">
        <v>90</v>
      </c>
      <c r="F1336" s="73">
        <v>90</v>
      </c>
      <c r="G1336" s="73"/>
      <c r="H1336" s="367">
        <v>1.25</v>
      </c>
    </row>
    <row r="1337" spans="1:8" ht="14.25" customHeight="1">
      <c r="A1337" s="5"/>
      <c r="B1337" s="10"/>
      <c r="C1337" s="339" t="s">
        <v>288</v>
      </c>
      <c r="D1337" s="73">
        <v>2080</v>
      </c>
      <c r="E1337" s="73">
        <v>829</v>
      </c>
      <c r="F1337" s="73">
        <v>829</v>
      </c>
      <c r="G1337" s="73"/>
      <c r="H1337" s="367">
        <v>1</v>
      </c>
    </row>
    <row r="1338" spans="1:8" ht="14.25" customHeight="1">
      <c r="A1338" s="5"/>
      <c r="B1338" s="10"/>
      <c r="C1338" s="339" t="s">
        <v>295</v>
      </c>
      <c r="D1338" s="73">
        <v>45</v>
      </c>
      <c r="E1338" s="73">
        <v>15</v>
      </c>
      <c r="F1338" s="73">
        <v>15</v>
      </c>
      <c r="G1338" s="73"/>
      <c r="H1338" s="367">
        <v>1.5</v>
      </c>
    </row>
    <row r="1339" spans="1:8" ht="14.25" customHeight="1">
      <c r="A1339" s="5"/>
      <c r="B1339" s="10"/>
      <c r="C1339" s="339" t="s">
        <v>319</v>
      </c>
      <c r="D1339" s="73">
        <v>13</v>
      </c>
      <c r="E1339" s="73">
        <v>13</v>
      </c>
      <c r="F1339" s="73">
        <v>13</v>
      </c>
      <c r="G1339" s="73"/>
      <c r="H1339" s="367">
        <v>3</v>
      </c>
    </row>
    <row r="1340" spans="1:8" ht="14.25" customHeight="1">
      <c r="A1340" s="5"/>
      <c r="B1340" s="10"/>
      <c r="C1340" s="339" t="s">
        <v>610</v>
      </c>
      <c r="D1340" s="73">
        <v>70</v>
      </c>
      <c r="E1340" s="73">
        <v>70</v>
      </c>
      <c r="F1340" s="73">
        <v>70</v>
      </c>
      <c r="G1340" s="73"/>
      <c r="H1340" s="362">
        <v>3</v>
      </c>
    </row>
    <row r="1341" spans="1:8" ht="14.25" customHeight="1">
      <c r="A1341" s="5"/>
      <c r="B1341" s="10"/>
      <c r="C1341" s="339" t="s">
        <v>310</v>
      </c>
      <c r="D1341" s="73">
        <v>64</v>
      </c>
      <c r="E1341" s="73">
        <v>55</v>
      </c>
      <c r="F1341" s="73">
        <v>0</v>
      </c>
      <c r="G1341" s="73"/>
      <c r="H1341" s="362">
        <v>1.75</v>
      </c>
    </row>
    <row r="1342" spans="1:8" ht="14.25" customHeight="1">
      <c r="A1342" s="5"/>
      <c r="B1342" s="10" t="s">
        <v>231</v>
      </c>
      <c r="C1342" s="339" t="s">
        <v>313</v>
      </c>
      <c r="D1342" s="73">
        <v>360</v>
      </c>
      <c r="E1342" s="73">
        <v>224</v>
      </c>
      <c r="F1342" s="73">
        <v>224</v>
      </c>
      <c r="G1342" s="73">
        <v>0</v>
      </c>
      <c r="H1342" s="362">
        <v>1.5</v>
      </c>
    </row>
    <row r="1343" spans="1:8" ht="14.25" customHeight="1">
      <c r="A1343" s="5"/>
      <c r="B1343" s="10"/>
      <c r="C1343" s="339" t="s">
        <v>314</v>
      </c>
      <c r="D1343" s="73">
        <v>32</v>
      </c>
      <c r="E1343" s="73">
        <v>30</v>
      </c>
      <c r="F1343" s="73">
        <v>30</v>
      </c>
      <c r="G1343" s="73">
        <v>0</v>
      </c>
      <c r="H1343" s="362">
        <v>1.8</v>
      </c>
    </row>
    <row r="1344" spans="1:8" ht="14.25" customHeight="1">
      <c r="A1344" s="5"/>
      <c r="B1344" s="10"/>
      <c r="C1344" s="339" t="s">
        <v>303</v>
      </c>
      <c r="D1344" s="73">
        <v>250</v>
      </c>
      <c r="E1344" s="73">
        <v>70</v>
      </c>
      <c r="F1344" s="73">
        <v>70</v>
      </c>
      <c r="G1344" s="73">
        <v>0</v>
      </c>
      <c r="H1344" s="362">
        <v>1.07</v>
      </c>
    </row>
    <row r="1345" spans="1:8" ht="14.25" customHeight="1">
      <c r="A1345" s="5"/>
      <c r="B1345" s="10"/>
      <c r="C1345" s="339" t="s">
        <v>323</v>
      </c>
      <c r="D1345" s="73">
        <v>227</v>
      </c>
      <c r="E1345" s="73">
        <v>140</v>
      </c>
      <c r="F1345" s="73">
        <v>140</v>
      </c>
      <c r="G1345" s="73">
        <v>0</v>
      </c>
      <c r="H1345" s="362" t="s">
        <v>579</v>
      </c>
    </row>
    <row r="1346" spans="1:8" ht="14.25" customHeight="1">
      <c r="A1346" s="5"/>
      <c r="B1346" s="10"/>
      <c r="C1346" s="339" t="s">
        <v>301</v>
      </c>
      <c r="D1346" s="73">
        <v>20</v>
      </c>
      <c r="E1346" s="73">
        <v>20</v>
      </c>
      <c r="F1346" s="73">
        <v>20</v>
      </c>
      <c r="G1346" s="73">
        <v>0</v>
      </c>
      <c r="H1346" s="362">
        <v>0.25</v>
      </c>
    </row>
    <row r="1347" spans="1:8" ht="14.25" customHeight="1">
      <c r="A1347" s="5"/>
      <c r="B1347" s="10"/>
      <c r="C1347" s="339" t="s">
        <v>309</v>
      </c>
      <c r="D1347" s="73">
        <v>19</v>
      </c>
      <c r="E1347" s="73">
        <v>15</v>
      </c>
      <c r="F1347" s="73">
        <v>15</v>
      </c>
      <c r="G1347" s="73">
        <v>0</v>
      </c>
      <c r="H1347" s="362">
        <v>0.8</v>
      </c>
    </row>
    <row r="1348" spans="1:8" ht="14.25" customHeight="1">
      <c r="A1348" s="5"/>
      <c r="B1348" s="10" t="s">
        <v>93</v>
      </c>
      <c r="C1348" s="339" t="s">
        <v>711</v>
      </c>
      <c r="D1348" s="73">
        <v>620</v>
      </c>
      <c r="E1348" s="73">
        <v>586</v>
      </c>
      <c r="F1348" s="73">
        <v>586</v>
      </c>
      <c r="G1348" s="73"/>
      <c r="H1348" s="362">
        <v>0.9</v>
      </c>
    </row>
    <row r="1349" spans="1:8" ht="14.25" customHeight="1">
      <c r="A1349" s="5"/>
      <c r="B1349" s="10"/>
      <c r="C1349" s="339" t="s">
        <v>721</v>
      </c>
      <c r="D1349" s="73">
        <v>500</v>
      </c>
      <c r="E1349" s="73">
        <v>500</v>
      </c>
      <c r="F1349" s="73">
        <v>500</v>
      </c>
      <c r="G1349" s="73"/>
      <c r="H1349" s="362">
        <v>0.7</v>
      </c>
    </row>
    <row r="1350" spans="1:8" ht="14.25" customHeight="1">
      <c r="A1350" s="5"/>
      <c r="B1350" s="10"/>
      <c r="C1350" s="339" t="s">
        <v>733</v>
      </c>
      <c r="D1350" s="73">
        <v>197</v>
      </c>
      <c r="E1350" s="73">
        <v>197</v>
      </c>
      <c r="F1350" s="73"/>
      <c r="G1350" s="73">
        <v>197</v>
      </c>
      <c r="H1350" s="362">
        <v>2</v>
      </c>
    </row>
    <row r="1351" spans="1:8" ht="14.25" customHeight="1">
      <c r="A1351" s="5"/>
      <c r="B1351" s="10"/>
      <c r="C1351" s="339" t="s">
        <v>767</v>
      </c>
      <c r="D1351" s="73">
        <v>322</v>
      </c>
      <c r="E1351" s="73">
        <v>180</v>
      </c>
      <c r="F1351" s="73"/>
      <c r="G1351" s="73">
        <v>180</v>
      </c>
      <c r="H1351" s="362">
        <v>2.5</v>
      </c>
    </row>
    <row r="1352" spans="1:8" ht="14.25" customHeight="1">
      <c r="A1352" s="5"/>
      <c r="B1352" s="10"/>
      <c r="C1352" s="339" t="s">
        <v>716</v>
      </c>
      <c r="D1352" s="73">
        <v>29</v>
      </c>
      <c r="E1352" s="73">
        <v>25</v>
      </c>
      <c r="F1352" s="73">
        <v>25</v>
      </c>
      <c r="G1352" s="73"/>
      <c r="H1352" s="367">
        <v>2</v>
      </c>
    </row>
    <row r="1353" spans="1:8" ht="14.25" customHeight="1">
      <c r="A1353" s="5"/>
      <c r="B1353" s="10"/>
      <c r="C1353" s="339" t="s">
        <v>730</v>
      </c>
      <c r="D1353" s="73">
        <v>870</v>
      </c>
      <c r="E1353" s="73">
        <v>487</v>
      </c>
      <c r="F1353" s="73">
        <v>456</v>
      </c>
      <c r="G1353" s="73">
        <v>31</v>
      </c>
      <c r="H1353" s="362">
        <v>2</v>
      </c>
    </row>
    <row r="1354" spans="1:8" ht="14.25" customHeight="1">
      <c r="A1354" s="5"/>
      <c r="B1354" s="10"/>
      <c r="C1354" s="339" t="s">
        <v>724</v>
      </c>
      <c r="D1354" s="73">
        <v>2000</v>
      </c>
      <c r="E1354" s="73">
        <v>647</v>
      </c>
      <c r="F1354" s="73">
        <v>647</v>
      </c>
      <c r="G1354" s="73"/>
      <c r="H1354" s="362">
        <v>2.1</v>
      </c>
    </row>
    <row r="1355" spans="1:8" ht="14.25" customHeight="1">
      <c r="A1355" s="5"/>
      <c r="B1355" s="10"/>
      <c r="C1355" s="339" t="s">
        <v>726</v>
      </c>
      <c r="D1355" s="73">
        <v>230</v>
      </c>
      <c r="E1355" s="73">
        <v>7</v>
      </c>
      <c r="F1355" s="73">
        <v>7</v>
      </c>
      <c r="G1355" s="73"/>
      <c r="H1355" s="362">
        <v>2.6</v>
      </c>
    </row>
    <row r="1356" spans="1:8" ht="14.25" customHeight="1">
      <c r="A1356" s="5"/>
      <c r="B1356" s="10"/>
      <c r="C1356" s="339" t="s">
        <v>764</v>
      </c>
      <c r="D1356" s="73">
        <v>328</v>
      </c>
      <c r="E1356" s="73">
        <v>223</v>
      </c>
      <c r="F1356" s="73">
        <v>223</v>
      </c>
      <c r="G1356" s="73"/>
      <c r="H1356" s="362">
        <v>2.2</v>
      </c>
    </row>
    <row r="1357" spans="1:8" ht="14.25" customHeight="1">
      <c r="A1357" s="5"/>
      <c r="B1357" s="10"/>
      <c r="C1357" s="339" t="s">
        <v>745</v>
      </c>
      <c r="D1357" s="73">
        <v>60</v>
      </c>
      <c r="E1357" s="73">
        <v>10</v>
      </c>
      <c r="F1357" s="73">
        <v>10</v>
      </c>
      <c r="G1357" s="73"/>
      <c r="H1357" s="362">
        <v>2.4</v>
      </c>
    </row>
    <row r="1358" spans="1:8" ht="14.25" customHeight="1">
      <c r="A1358" s="2" t="s">
        <v>936</v>
      </c>
      <c r="B1358" s="3" t="s">
        <v>373</v>
      </c>
      <c r="C1358" s="60"/>
      <c r="D1358" s="87">
        <f>SUM(D1359:D1362)</f>
        <v>633</v>
      </c>
      <c r="E1358" s="87">
        <f>SUM(E1359:E1362)</f>
        <v>379</v>
      </c>
      <c r="F1358" s="87">
        <f>SUM(F1359:F1362)</f>
        <v>379</v>
      </c>
      <c r="G1358" s="87">
        <f>SUM(G1359:G1362)</f>
        <v>0</v>
      </c>
      <c r="H1358" s="88"/>
    </row>
    <row r="1359" spans="1:8" ht="14.25" customHeight="1">
      <c r="A1359" s="33"/>
      <c r="B1359" s="19" t="s">
        <v>160</v>
      </c>
      <c r="C1359" s="46" t="s">
        <v>297</v>
      </c>
      <c r="D1359" s="185">
        <v>550</v>
      </c>
      <c r="E1359" s="185">
        <v>302</v>
      </c>
      <c r="F1359" s="185">
        <v>302</v>
      </c>
      <c r="G1359" s="185">
        <v>0</v>
      </c>
      <c r="H1359" s="72" t="s">
        <v>633</v>
      </c>
    </row>
    <row r="1360" spans="1:8" ht="14.25" customHeight="1">
      <c r="A1360" s="33"/>
      <c r="B1360" s="19"/>
      <c r="C1360" s="46" t="s">
        <v>302</v>
      </c>
      <c r="D1360" s="185">
        <v>60</v>
      </c>
      <c r="E1360" s="185">
        <v>60</v>
      </c>
      <c r="F1360" s="185">
        <v>60</v>
      </c>
      <c r="G1360" s="185"/>
      <c r="H1360" s="72">
        <v>0.9</v>
      </c>
    </row>
    <row r="1361" spans="1:8" ht="14.25" customHeight="1">
      <c r="A1361" s="12"/>
      <c r="B1361" s="10" t="s">
        <v>184</v>
      </c>
      <c r="C1361" s="342" t="s">
        <v>308</v>
      </c>
      <c r="D1361" s="363">
        <v>20</v>
      </c>
      <c r="E1361" s="363">
        <v>16</v>
      </c>
      <c r="F1361" s="363">
        <v>16</v>
      </c>
      <c r="G1361" s="363">
        <v>0</v>
      </c>
      <c r="H1361" s="364">
        <v>0.9</v>
      </c>
    </row>
    <row r="1362" spans="1:8" ht="14.25" customHeight="1">
      <c r="A1362" s="9"/>
      <c r="B1362" s="70" t="s">
        <v>240</v>
      </c>
      <c r="C1362" s="193" t="s">
        <v>303</v>
      </c>
      <c r="D1362" s="365">
        <v>3</v>
      </c>
      <c r="E1362" s="365">
        <v>1</v>
      </c>
      <c r="F1362" s="365">
        <v>1</v>
      </c>
      <c r="G1362" s="365"/>
      <c r="H1362" s="366">
        <v>1.25</v>
      </c>
    </row>
    <row r="1363" spans="1:8" ht="14.25" customHeight="1">
      <c r="A1363" s="7" t="s">
        <v>937</v>
      </c>
      <c r="B1363" s="8" t="s">
        <v>118</v>
      </c>
      <c r="C1363" s="46"/>
      <c r="D1363" s="71">
        <f>SUM(D1364:D1367)</f>
        <v>945</v>
      </c>
      <c r="E1363" s="71">
        <f>SUM(E1364:E1367)</f>
        <v>667</v>
      </c>
      <c r="F1363" s="71">
        <f>SUM(F1364:F1367)</f>
        <v>667</v>
      </c>
      <c r="G1363" s="71">
        <f>SUM(G1364:G1367)</f>
        <v>0</v>
      </c>
      <c r="H1363" s="72"/>
    </row>
    <row r="1364" spans="1:8" ht="14.25" customHeight="1">
      <c r="A1364" s="7"/>
      <c r="B1364" s="10" t="s">
        <v>160</v>
      </c>
      <c r="C1364" s="46" t="s">
        <v>297</v>
      </c>
      <c r="D1364" s="185">
        <v>340</v>
      </c>
      <c r="E1364" s="185">
        <v>229</v>
      </c>
      <c r="F1364" s="185">
        <v>229</v>
      </c>
      <c r="G1364" s="185"/>
      <c r="H1364" s="72" t="s">
        <v>634</v>
      </c>
    </row>
    <row r="1365" spans="1:8" ht="14.25" customHeight="1">
      <c r="A1365" s="7"/>
      <c r="B1365" s="174"/>
      <c r="C1365" s="339" t="s">
        <v>296</v>
      </c>
      <c r="D1365" s="73">
        <v>430</v>
      </c>
      <c r="E1365" s="73">
        <v>323</v>
      </c>
      <c r="F1365" s="73">
        <v>323</v>
      </c>
      <c r="G1365" s="73"/>
      <c r="H1365" s="362">
        <v>0.7</v>
      </c>
    </row>
    <row r="1366" spans="1:8" ht="14.25" customHeight="1">
      <c r="A1366" s="12"/>
      <c r="B1366" s="19" t="s">
        <v>240</v>
      </c>
      <c r="C1366" s="342" t="s">
        <v>303</v>
      </c>
      <c r="D1366" s="363">
        <v>5</v>
      </c>
      <c r="E1366" s="363">
        <v>2</v>
      </c>
      <c r="F1366" s="363">
        <v>2</v>
      </c>
      <c r="G1366" s="363"/>
      <c r="H1366" s="364">
        <v>1.25</v>
      </c>
    </row>
    <row r="1367" spans="1:8" ht="14.25" customHeight="1">
      <c r="A1367" s="9"/>
      <c r="B1367" s="70" t="s">
        <v>231</v>
      </c>
      <c r="C1367" s="193" t="s">
        <v>297</v>
      </c>
      <c r="D1367" s="365">
        <v>170</v>
      </c>
      <c r="E1367" s="365">
        <v>113</v>
      </c>
      <c r="F1367" s="365">
        <v>113</v>
      </c>
      <c r="G1367" s="365">
        <v>0</v>
      </c>
      <c r="H1367" s="396">
        <v>0.8</v>
      </c>
    </row>
    <row r="1368" spans="1:8" ht="14.25" customHeight="1">
      <c r="A1368" s="7" t="s">
        <v>938</v>
      </c>
      <c r="B1368" s="8" t="s">
        <v>120</v>
      </c>
      <c r="C1368" s="84"/>
      <c r="D1368" s="97">
        <f>SUM(D1369:D1373)</f>
        <v>940</v>
      </c>
      <c r="E1368" s="97">
        <f>SUM(E1369:E1373)</f>
        <v>646</v>
      </c>
      <c r="F1368" s="97">
        <f>SUM(F1369:F1373)</f>
        <v>204</v>
      </c>
      <c r="G1368" s="97">
        <f>SUM(G1369:G1373)</f>
        <v>442</v>
      </c>
      <c r="H1368" s="86"/>
    </row>
    <row r="1369" spans="1:8" ht="14.25" customHeight="1">
      <c r="A1369" s="5"/>
      <c r="B1369" s="10" t="s">
        <v>240</v>
      </c>
      <c r="C1369" s="339" t="s">
        <v>315</v>
      </c>
      <c r="D1369" s="73">
        <v>31</v>
      </c>
      <c r="E1369" s="73">
        <v>25</v>
      </c>
      <c r="F1369" s="73">
        <v>25</v>
      </c>
      <c r="G1369" s="73"/>
      <c r="H1369" s="362">
        <v>2.75</v>
      </c>
    </row>
    <row r="1370" spans="1:8" ht="14.25" customHeight="1">
      <c r="A1370" s="5"/>
      <c r="B1370" s="10"/>
      <c r="C1370" s="339" t="s">
        <v>295</v>
      </c>
      <c r="D1370" s="73">
        <v>94</v>
      </c>
      <c r="E1370" s="73">
        <v>25</v>
      </c>
      <c r="F1370" s="73">
        <v>25</v>
      </c>
      <c r="G1370" s="73"/>
      <c r="H1370" s="362">
        <v>1.75</v>
      </c>
    </row>
    <row r="1371" spans="1:8" ht="14.25" customHeight="1">
      <c r="A1371" s="5"/>
      <c r="B1371" s="10"/>
      <c r="C1371" s="339" t="s">
        <v>310</v>
      </c>
      <c r="D1371" s="73">
        <v>479</v>
      </c>
      <c r="E1371" s="73">
        <v>442</v>
      </c>
      <c r="F1371" s="73">
        <v>0</v>
      </c>
      <c r="G1371" s="73">
        <v>442</v>
      </c>
      <c r="H1371" s="362">
        <v>2</v>
      </c>
    </row>
    <row r="1372" spans="1:8" ht="14.25" customHeight="1">
      <c r="A1372" s="5"/>
      <c r="B1372" s="19" t="s">
        <v>231</v>
      </c>
      <c r="C1372" s="339" t="s">
        <v>313</v>
      </c>
      <c r="D1372" s="73">
        <v>200</v>
      </c>
      <c r="E1372" s="73">
        <v>64</v>
      </c>
      <c r="F1372" s="73">
        <v>64</v>
      </c>
      <c r="G1372" s="73">
        <v>0</v>
      </c>
      <c r="H1372" s="395">
        <v>3</v>
      </c>
    </row>
    <row r="1373" spans="1:8" ht="14.25" customHeight="1">
      <c r="A1373" s="9"/>
      <c r="B1373" s="11"/>
      <c r="C1373" s="193" t="s">
        <v>318</v>
      </c>
      <c r="D1373" s="365">
        <v>136</v>
      </c>
      <c r="E1373" s="365">
        <v>90</v>
      </c>
      <c r="F1373" s="365">
        <v>90</v>
      </c>
      <c r="G1373" s="365">
        <v>0</v>
      </c>
      <c r="H1373" s="366" t="s">
        <v>580</v>
      </c>
    </row>
    <row r="1374" spans="1:8" ht="14.25" customHeight="1">
      <c r="A1374" s="7" t="s">
        <v>939</v>
      </c>
      <c r="B1374" s="8" t="s">
        <v>121</v>
      </c>
      <c r="C1374" s="84"/>
      <c r="D1374" s="97">
        <f>SUM(D1375:D1388)</f>
        <v>2784</v>
      </c>
      <c r="E1374" s="97">
        <f>SUM(E1375:E1388)</f>
        <v>2178</v>
      </c>
      <c r="F1374" s="97">
        <f>SUM(F1375:F1388)</f>
        <v>1232</v>
      </c>
      <c r="G1374" s="97">
        <f>SUM(G1375:G1388)</f>
        <v>946</v>
      </c>
      <c r="H1374" s="86"/>
    </row>
    <row r="1375" spans="1:8" ht="14.25" customHeight="1">
      <c r="A1375" s="5"/>
      <c r="B1375" s="10" t="s">
        <v>160</v>
      </c>
      <c r="C1375" s="339" t="s">
        <v>628</v>
      </c>
      <c r="D1375" s="73">
        <v>250</v>
      </c>
      <c r="E1375" s="73">
        <v>78</v>
      </c>
      <c r="F1375" s="73">
        <v>78</v>
      </c>
      <c r="G1375" s="73"/>
      <c r="H1375" s="362">
        <v>3.4</v>
      </c>
    </row>
    <row r="1376" spans="1:8" ht="14.25" customHeight="1">
      <c r="A1376" s="5"/>
      <c r="B1376" s="10" t="s">
        <v>184</v>
      </c>
      <c r="C1376" s="339" t="s">
        <v>309</v>
      </c>
      <c r="D1376" s="73">
        <v>50</v>
      </c>
      <c r="E1376" s="73">
        <v>49</v>
      </c>
      <c r="F1376" s="73">
        <v>49</v>
      </c>
      <c r="G1376" s="73">
        <v>0</v>
      </c>
      <c r="H1376" s="367">
        <v>1.3</v>
      </c>
    </row>
    <row r="1377" spans="1:8" ht="14.25" customHeight="1">
      <c r="A1377" s="5"/>
      <c r="B1377" s="10"/>
      <c r="C1377" s="339" t="s">
        <v>318</v>
      </c>
      <c r="D1377" s="73">
        <v>595</v>
      </c>
      <c r="E1377" s="73">
        <v>595</v>
      </c>
      <c r="F1377" s="73">
        <v>0</v>
      </c>
      <c r="G1377" s="73">
        <v>595</v>
      </c>
      <c r="H1377" s="362">
        <v>2.9</v>
      </c>
    </row>
    <row r="1378" spans="1:8" ht="14.25" customHeight="1">
      <c r="A1378" s="5"/>
      <c r="B1378" s="10"/>
      <c r="C1378" s="339" t="s">
        <v>322</v>
      </c>
      <c r="D1378" s="73">
        <v>144</v>
      </c>
      <c r="E1378" s="73">
        <v>144</v>
      </c>
      <c r="F1378" s="73">
        <v>144</v>
      </c>
      <c r="G1378" s="73">
        <v>0</v>
      </c>
      <c r="H1378" s="362">
        <v>3</v>
      </c>
    </row>
    <row r="1379" spans="1:8" ht="14.25" customHeight="1">
      <c r="A1379" s="5"/>
      <c r="B1379" s="10"/>
      <c r="C1379" s="339" t="s">
        <v>692</v>
      </c>
      <c r="D1379" s="73">
        <v>165</v>
      </c>
      <c r="E1379" s="73">
        <v>165</v>
      </c>
      <c r="F1379" s="73">
        <v>0</v>
      </c>
      <c r="G1379" s="73">
        <v>165</v>
      </c>
      <c r="H1379" s="362">
        <v>2.6</v>
      </c>
    </row>
    <row r="1380" spans="1:8" ht="14.25" customHeight="1">
      <c r="A1380" s="5"/>
      <c r="B1380" s="10"/>
      <c r="C1380" s="339" t="s">
        <v>693</v>
      </c>
      <c r="D1380" s="73">
        <v>150</v>
      </c>
      <c r="E1380" s="73">
        <v>150</v>
      </c>
      <c r="F1380" s="73">
        <v>0</v>
      </c>
      <c r="G1380" s="73">
        <v>150</v>
      </c>
      <c r="H1380" s="362">
        <v>4.5</v>
      </c>
    </row>
    <row r="1381" spans="1:8" ht="14.25" customHeight="1">
      <c r="A1381" s="5"/>
      <c r="B1381" s="10" t="s">
        <v>240</v>
      </c>
      <c r="C1381" s="339" t="s">
        <v>302</v>
      </c>
      <c r="D1381" s="73">
        <v>132</v>
      </c>
      <c r="E1381" s="73">
        <v>125</v>
      </c>
      <c r="F1381" s="73">
        <v>125</v>
      </c>
      <c r="G1381" s="73"/>
      <c r="H1381" s="362">
        <v>0.5</v>
      </c>
    </row>
    <row r="1382" spans="1:8" ht="14.25" customHeight="1">
      <c r="A1382" s="5"/>
      <c r="B1382" s="10"/>
      <c r="C1382" s="339" t="s">
        <v>308</v>
      </c>
      <c r="D1382" s="73">
        <v>450</v>
      </c>
      <c r="E1382" s="73">
        <v>442</v>
      </c>
      <c r="F1382" s="73">
        <v>442</v>
      </c>
      <c r="G1382" s="73"/>
      <c r="H1382" s="362">
        <v>1.25</v>
      </c>
    </row>
    <row r="1383" spans="1:8" ht="14.25" customHeight="1">
      <c r="A1383" s="5"/>
      <c r="B1383" s="10" t="s">
        <v>231</v>
      </c>
      <c r="C1383" s="339" t="s">
        <v>304</v>
      </c>
      <c r="D1383" s="73">
        <v>165</v>
      </c>
      <c r="E1383" s="73">
        <v>139</v>
      </c>
      <c r="F1383" s="73">
        <v>139</v>
      </c>
      <c r="G1383" s="73">
        <v>0</v>
      </c>
      <c r="H1383" s="362">
        <v>0.8</v>
      </c>
    </row>
    <row r="1384" spans="1:8" ht="14.25" customHeight="1">
      <c r="A1384" s="5"/>
      <c r="B1384" s="10"/>
      <c r="C1384" s="339" t="s">
        <v>303</v>
      </c>
      <c r="D1384" s="73">
        <v>10</v>
      </c>
      <c r="E1384" s="73">
        <v>5</v>
      </c>
      <c r="F1384" s="73">
        <v>0</v>
      </c>
      <c r="G1384" s="73">
        <v>5</v>
      </c>
      <c r="H1384" s="362" t="s">
        <v>581</v>
      </c>
    </row>
    <row r="1385" spans="1:8" ht="14.25" customHeight="1">
      <c r="A1385" s="5"/>
      <c r="B1385" s="10"/>
      <c r="C1385" s="339" t="s">
        <v>356</v>
      </c>
      <c r="D1385" s="73">
        <v>165</v>
      </c>
      <c r="E1385" s="73">
        <v>50</v>
      </c>
      <c r="F1385" s="73">
        <v>50</v>
      </c>
      <c r="G1385" s="73">
        <v>0</v>
      </c>
      <c r="H1385" s="362" t="s">
        <v>361</v>
      </c>
    </row>
    <row r="1386" spans="1:8" ht="14.25" customHeight="1">
      <c r="A1386" s="5"/>
      <c r="B1386" s="10"/>
      <c r="C1386" s="339" t="s">
        <v>568</v>
      </c>
      <c r="D1386" s="73">
        <v>347</v>
      </c>
      <c r="E1386" s="73">
        <v>160</v>
      </c>
      <c r="F1386" s="73">
        <v>160</v>
      </c>
      <c r="G1386" s="73">
        <v>0</v>
      </c>
      <c r="H1386" s="362" t="s">
        <v>577</v>
      </c>
    </row>
    <row r="1387" spans="1:8" ht="14.25" customHeight="1">
      <c r="A1387" s="5"/>
      <c r="B1387" s="10"/>
      <c r="C1387" s="339" t="s">
        <v>395</v>
      </c>
      <c r="D1387" s="73">
        <v>120</v>
      </c>
      <c r="E1387" s="73">
        <v>45</v>
      </c>
      <c r="F1387" s="73">
        <v>45</v>
      </c>
      <c r="G1387" s="73">
        <v>0</v>
      </c>
      <c r="H1387" s="362" t="s">
        <v>493</v>
      </c>
    </row>
    <row r="1388" spans="1:8" ht="14.25" customHeight="1">
      <c r="A1388" s="9"/>
      <c r="B1388" s="11" t="s">
        <v>93</v>
      </c>
      <c r="C1388" s="193" t="s">
        <v>767</v>
      </c>
      <c r="D1388" s="365">
        <v>41</v>
      </c>
      <c r="E1388" s="365">
        <v>31</v>
      </c>
      <c r="F1388" s="365"/>
      <c r="G1388" s="365">
        <v>31</v>
      </c>
      <c r="H1388" s="366">
        <v>3</v>
      </c>
    </row>
    <row r="1389" spans="1:8" ht="12.75">
      <c r="A1389" s="7" t="s">
        <v>940</v>
      </c>
      <c r="B1389" s="8" t="s">
        <v>413</v>
      </c>
      <c r="C1389" s="84"/>
      <c r="D1389" s="97">
        <f>SUM(D1390:D1396)</f>
        <v>2684</v>
      </c>
      <c r="E1389" s="97">
        <f>SUM(E1390:E1396)</f>
        <v>2050</v>
      </c>
      <c r="F1389" s="97">
        <f>SUM(F1390:F1396)</f>
        <v>466</v>
      </c>
      <c r="G1389" s="97">
        <f>SUM(G1390:G1396)</f>
        <v>384</v>
      </c>
      <c r="H1389" s="86"/>
    </row>
    <row r="1390" spans="1:8" ht="14.25" customHeight="1">
      <c r="A1390" s="7"/>
      <c r="B1390" s="13" t="s">
        <v>240</v>
      </c>
      <c r="C1390" s="84" t="s">
        <v>299</v>
      </c>
      <c r="D1390" s="85">
        <v>800</v>
      </c>
      <c r="E1390" s="85">
        <v>384</v>
      </c>
      <c r="F1390" s="85"/>
      <c r="G1390" s="85">
        <v>384</v>
      </c>
      <c r="H1390" s="86">
        <v>3.5</v>
      </c>
    </row>
    <row r="1391" spans="1:8" ht="14.25" customHeight="1">
      <c r="A1391" s="7"/>
      <c r="B1391" s="13"/>
      <c r="C1391" s="84" t="s">
        <v>314</v>
      </c>
      <c r="D1391" s="85">
        <v>200</v>
      </c>
      <c r="E1391" s="85">
        <v>34</v>
      </c>
      <c r="F1391" s="85">
        <v>34</v>
      </c>
      <c r="G1391" s="85"/>
      <c r="H1391" s="86">
        <v>3</v>
      </c>
    </row>
    <row r="1392" spans="1:8" ht="14.25" customHeight="1">
      <c r="A1392" s="7"/>
      <c r="B1392" s="13"/>
      <c r="C1392" s="84" t="s">
        <v>316</v>
      </c>
      <c r="D1392" s="85">
        <v>54</v>
      </c>
      <c r="E1392" s="85">
        <v>54</v>
      </c>
      <c r="F1392" s="85">
        <v>54</v>
      </c>
      <c r="G1392" s="85"/>
      <c r="H1392" s="86">
        <v>2.75</v>
      </c>
    </row>
    <row r="1393" spans="1:8" ht="14.25" customHeight="1">
      <c r="A1393" s="7"/>
      <c r="B1393" s="13"/>
      <c r="C1393" s="84" t="s">
        <v>291</v>
      </c>
      <c r="D1393" s="85">
        <v>150</v>
      </c>
      <c r="E1393" s="85">
        <v>132</v>
      </c>
      <c r="F1393" s="85">
        <v>132</v>
      </c>
      <c r="G1393" s="85"/>
      <c r="H1393" s="86">
        <v>1.25</v>
      </c>
    </row>
    <row r="1394" spans="1:8" ht="14.25" customHeight="1">
      <c r="A1394" s="7"/>
      <c r="B1394" s="8"/>
      <c r="C1394" s="84" t="s">
        <v>288</v>
      </c>
      <c r="D1394" s="85">
        <v>30</v>
      </c>
      <c r="E1394" s="85">
        <v>16</v>
      </c>
      <c r="F1394" s="85">
        <v>16</v>
      </c>
      <c r="G1394" s="85"/>
      <c r="H1394" s="86">
        <v>1.5</v>
      </c>
    </row>
    <row r="1395" spans="1:8" ht="14.25" customHeight="1">
      <c r="A1395" s="7"/>
      <c r="B1395" s="8"/>
      <c r="C1395" s="84" t="s">
        <v>301</v>
      </c>
      <c r="D1395" s="85">
        <v>250</v>
      </c>
      <c r="E1395" s="85">
        <v>230</v>
      </c>
      <c r="F1395" s="85">
        <v>230</v>
      </c>
      <c r="G1395" s="85"/>
      <c r="H1395" s="86">
        <v>0.4</v>
      </c>
    </row>
    <row r="1396" spans="1:8" ht="14.25" customHeight="1">
      <c r="A1396" s="9"/>
      <c r="B1396" s="11" t="s">
        <v>231</v>
      </c>
      <c r="C1396" s="397" t="s">
        <v>328</v>
      </c>
      <c r="D1396" s="70">
        <v>1200</v>
      </c>
      <c r="E1396" s="70">
        <v>1200</v>
      </c>
      <c r="F1396" s="70">
        <v>0</v>
      </c>
      <c r="G1396" s="70">
        <v>0</v>
      </c>
      <c r="H1396" s="398">
        <v>0</v>
      </c>
    </row>
    <row r="1397" spans="1:8" ht="14.25" customHeight="1">
      <c r="A1397" s="7" t="s">
        <v>941</v>
      </c>
      <c r="B1397" s="8" t="s">
        <v>52</v>
      </c>
      <c r="C1397" s="46"/>
      <c r="D1397" s="71">
        <f>SUM(D1398:D1406)</f>
        <v>1453</v>
      </c>
      <c r="E1397" s="71">
        <f>SUM(E1398:E1406)</f>
        <v>1022</v>
      </c>
      <c r="F1397" s="71">
        <f>SUM(F1398:F1406)</f>
        <v>841</v>
      </c>
      <c r="G1397" s="71">
        <f>SUM(G1398:G1406)</f>
        <v>181</v>
      </c>
      <c r="H1397" s="72"/>
    </row>
    <row r="1398" spans="1:8" ht="14.25" customHeight="1">
      <c r="A1398" s="5"/>
      <c r="B1398" s="10" t="s">
        <v>160</v>
      </c>
      <c r="C1398" s="339" t="s">
        <v>297</v>
      </c>
      <c r="D1398" s="73">
        <v>475</v>
      </c>
      <c r="E1398" s="73">
        <v>368</v>
      </c>
      <c r="F1398" s="73">
        <v>368</v>
      </c>
      <c r="G1398" s="73">
        <v>0</v>
      </c>
      <c r="H1398" s="362" t="s">
        <v>635</v>
      </c>
    </row>
    <row r="1399" spans="1:8" ht="14.25" customHeight="1">
      <c r="A1399" s="5"/>
      <c r="B1399" s="10" t="s">
        <v>184</v>
      </c>
      <c r="C1399" s="339" t="s">
        <v>318</v>
      </c>
      <c r="D1399" s="73">
        <v>181</v>
      </c>
      <c r="E1399" s="73">
        <v>181</v>
      </c>
      <c r="F1399" s="73">
        <v>0</v>
      </c>
      <c r="G1399" s="73">
        <v>181</v>
      </c>
      <c r="H1399" s="362">
        <v>3.2</v>
      </c>
    </row>
    <row r="1400" spans="1:8" ht="14.25" customHeight="1">
      <c r="A1400" s="5"/>
      <c r="B1400" s="10" t="s">
        <v>240</v>
      </c>
      <c r="C1400" s="339" t="s">
        <v>297</v>
      </c>
      <c r="D1400" s="73">
        <v>65</v>
      </c>
      <c r="E1400" s="73">
        <v>30</v>
      </c>
      <c r="F1400" s="73">
        <v>30</v>
      </c>
      <c r="G1400" s="73"/>
      <c r="H1400" s="367">
        <v>1.25</v>
      </c>
    </row>
    <row r="1401" spans="1:8" ht="14.25" customHeight="1">
      <c r="A1401" s="5"/>
      <c r="B1401" s="10" t="s">
        <v>231</v>
      </c>
      <c r="C1401" s="339" t="s">
        <v>313</v>
      </c>
      <c r="D1401" s="73">
        <v>100</v>
      </c>
      <c r="E1401" s="73">
        <v>50</v>
      </c>
      <c r="F1401" s="73">
        <v>50</v>
      </c>
      <c r="G1401" s="73">
        <v>0</v>
      </c>
      <c r="H1401" s="362">
        <v>3.2</v>
      </c>
    </row>
    <row r="1402" spans="1:8" ht="14.25" customHeight="1">
      <c r="A1402" s="5"/>
      <c r="B1402" s="10"/>
      <c r="C1402" s="339" t="s">
        <v>299</v>
      </c>
      <c r="D1402" s="73">
        <v>0</v>
      </c>
      <c r="E1402" s="73">
        <v>39</v>
      </c>
      <c r="F1402" s="73">
        <v>39</v>
      </c>
      <c r="G1402" s="73">
        <v>0</v>
      </c>
      <c r="H1402" s="362" t="s">
        <v>514</v>
      </c>
    </row>
    <row r="1403" spans="1:8" ht="14.25" customHeight="1">
      <c r="A1403" s="5"/>
      <c r="B1403" s="10" t="s">
        <v>93</v>
      </c>
      <c r="C1403" s="339" t="s">
        <v>711</v>
      </c>
      <c r="D1403" s="198">
        <v>180</v>
      </c>
      <c r="E1403" s="198">
        <v>177</v>
      </c>
      <c r="F1403" s="198">
        <v>177</v>
      </c>
      <c r="G1403" s="198"/>
      <c r="H1403" s="338">
        <v>0.6</v>
      </c>
    </row>
    <row r="1404" spans="1:8" ht="14.25" customHeight="1">
      <c r="A1404" s="5"/>
      <c r="B1404" s="10"/>
      <c r="C1404" s="339" t="s">
        <v>727</v>
      </c>
      <c r="D1404" s="73">
        <v>347</v>
      </c>
      <c r="E1404" s="73">
        <v>170</v>
      </c>
      <c r="F1404" s="73">
        <v>170</v>
      </c>
      <c r="G1404" s="73"/>
      <c r="H1404" s="362">
        <v>1.5</v>
      </c>
    </row>
    <row r="1405" spans="1:8" ht="14.25" customHeight="1">
      <c r="A1405" s="5"/>
      <c r="B1405" s="10"/>
      <c r="C1405" s="339" t="s">
        <v>715</v>
      </c>
      <c r="D1405" s="73">
        <v>5</v>
      </c>
      <c r="E1405" s="73">
        <v>5</v>
      </c>
      <c r="F1405" s="73">
        <v>5</v>
      </c>
      <c r="G1405" s="73"/>
      <c r="H1405" s="367">
        <v>0.9</v>
      </c>
    </row>
    <row r="1406" spans="1:13" ht="14.25" customHeight="1" thickBot="1">
      <c r="A1406" s="12"/>
      <c r="B1406" s="19"/>
      <c r="C1406" s="342" t="s">
        <v>768</v>
      </c>
      <c r="D1406" s="363">
        <v>100</v>
      </c>
      <c r="E1406" s="363">
        <v>2</v>
      </c>
      <c r="F1406" s="363">
        <v>2</v>
      </c>
      <c r="G1406" s="363"/>
      <c r="H1406" s="364">
        <v>2.3</v>
      </c>
      <c r="J1406" s="32"/>
      <c r="K1406" s="32"/>
      <c r="L1406" s="32"/>
      <c r="M1406" s="32"/>
    </row>
    <row r="1407" spans="1:8" ht="14.25" customHeight="1" thickBot="1">
      <c r="A1407" s="24"/>
      <c r="B1407" s="159" t="s">
        <v>193</v>
      </c>
      <c r="C1407" s="399"/>
      <c r="D1407" s="235">
        <f>D808+D814+D833+D835+D844+D876+D881+D884+D886+D891+D894+D899+D902+D905+D916+D918+D921+D923+D961+D965+D972+D982+D984+D986+D1006+D1033+D1050+D1057+D1071+D1073+D1076+D1081+D1085+D1095+D1107+D1168+D1175+D1180+D1183+D1186+D1189+D1192+D1194+D1198+D1201+D1208+D1226+D1237+D1248+D1267+D1269+D1275+D1277+D1279+D1281+D1283+D1288+D1290+D1296+D1315+D1317+D1319+D1358+D1363+D1368+D1374+D812+D1083+D1389+D1397+D1204</f>
        <v>150794</v>
      </c>
      <c r="E1407" s="235">
        <f>E808+E814+E833+E835+E844+E876+E881+E884+E886+E891+E894+E899+E902+E905+E916+E918+E921+E923+E961+E965+E972+E982+E984+E986+E1006+E1033+E1050+E1057+E1071+E1073+E1076+E1081+E1085+E1095+E1107+E1168+E1175+E1180+E1183+E1186+E1189+E1192+E1194+E1198+E1201+E1208+E1226+E1237+E1248+E1267+E1269+E1275+E1277+E1279+E1281+E1283+E1288+E1290+E1296+E1315+E1317+E1319+E1358+E1363+E1368+E1374+E812+E1083+E1389+E1397+E1204</f>
        <v>91524</v>
      </c>
      <c r="F1407" s="235">
        <f>F808+F814+F833+F835+F844+F876+F881+F884+F886+F891+F894+F899+F902+F905+F916+F918+F921+F923+F961+F965+F972+F982+F984+F986+F1006+F1033+F1050+F1057+F1071+F1073+F1076+F1081+F1085+F1095+F1107+F1168+F1175+F1180+F1183+F1186+F1189+F1192+F1194+F1198+F1201+F1208+F1226+F1237+F1248+F1267+F1269+F1275+F1277+F1279+F1281+F1283+F1288+F1290+F1296+F1315+F1317+F1319+F1358+F1363+F1368+F1374+F812+F1083+F1389+F1397+F1204</f>
        <v>76973</v>
      </c>
      <c r="G1407" s="235">
        <f>G808+G814+G833+G835+G844+G876+G881+G884+G886+G891+G894+G899+G902+G905+G916+G918+G921+G923+G961+G965+G972+G982+G984+G986+G1006+G1033+G1050+G1057+G1071+G1073+G1076+G1081+G1085+G1095+G1107+G1168+G1175+G1180+G1183+G1186+G1189+G1192+G1194+G1198+G1201+G1208+G1226+G1237+G1248+G1267+G1269+G1275+G1277+G1279+G1281+G1283+G1288+G1290+G1296+G1315+G1317+G1319+G1358+G1363+G1368+G1374+G812+G1083+G1389+G1397+G1204</f>
        <v>11267</v>
      </c>
      <c r="H1407" s="235"/>
    </row>
    <row r="1408" spans="1:8" ht="14.25" customHeight="1">
      <c r="A1408" s="33"/>
      <c r="B1408" s="26" t="s">
        <v>7</v>
      </c>
      <c r="C1408" s="55"/>
      <c r="D1408" s="101"/>
      <c r="E1408" s="102" t="s">
        <v>1</v>
      </c>
      <c r="F1408" s="101"/>
      <c r="G1408" s="101"/>
      <c r="H1408" s="115"/>
    </row>
    <row r="1409" spans="1:8" ht="14.25" customHeight="1">
      <c r="A1409" s="2" t="s">
        <v>878</v>
      </c>
      <c r="B1409" s="3" t="s">
        <v>374</v>
      </c>
      <c r="C1409" s="116"/>
      <c r="D1409" s="105">
        <f>SUM(D1410:D1411)</f>
        <v>130</v>
      </c>
      <c r="E1409" s="105">
        <f>SUM(E1410:E1411)</f>
        <v>74</v>
      </c>
      <c r="F1409" s="105">
        <f>SUM(F1410:F1411)</f>
        <v>74</v>
      </c>
      <c r="G1409" s="105">
        <f>SUM(G1410:G1411)</f>
        <v>0</v>
      </c>
      <c r="H1409" s="117"/>
    </row>
    <row r="1410" spans="1:8" ht="14.25" customHeight="1">
      <c r="A1410" s="112"/>
      <c r="B1410" s="13" t="s">
        <v>231</v>
      </c>
      <c r="C1410" s="55" t="s">
        <v>315</v>
      </c>
      <c r="D1410" s="101">
        <v>70</v>
      </c>
      <c r="E1410" s="102">
        <v>68</v>
      </c>
      <c r="F1410" s="101">
        <v>68</v>
      </c>
      <c r="G1410" s="101">
        <v>0</v>
      </c>
      <c r="H1410" s="115">
        <v>3</v>
      </c>
    </row>
    <row r="1411" spans="1:8" ht="14.25" customHeight="1">
      <c r="A1411" s="9"/>
      <c r="B1411" s="10"/>
      <c r="C1411" s="400" t="s">
        <v>314</v>
      </c>
      <c r="D1411" s="383">
        <v>60</v>
      </c>
      <c r="E1411" s="357">
        <v>6</v>
      </c>
      <c r="F1411" s="383">
        <v>6</v>
      </c>
      <c r="G1411" s="383">
        <v>0</v>
      </c>
      <c r="H1411" s="358">
        <v>2</v>
      </c>
    </row>
    <row r="1412" spans="1:8" ht="14.25" customHeight="1">
      <c r="A1412" s="2" t="s">
        <v>879</v>
      </c>
      <c r="B1412" s="3" t="s">
        <v>214</v>
      </c>
      <c r="C1412" s="116"/>
      <c r="D1412" s="105">
        <f>SUM(D1413:D1415)</f>
        <v>2835</v>
      </c>
      <c r="E1412" s="105">
        <f>SUM(E1413:E1415)</f>
        <v>2380</v>
      </c>
      <c r="F1412" s="105">
        <f>SUM(F1413:F1415)</f>
        <v>2380</v>
      </c>
      <c r="G1412" s="105">
        <f>SUM(G1413:G1415)</f>
        <v>0</v>
      </c>
      <c r="H1412" s="117"/>
    </row>
    <row r="1413" spans="1:8" ht="14.25" customHeight="1">
      <c r="A1413" s="33"/>
      <c r="B1413" s="13" t="s">
        <v>231</v>
      </c>
      <c r="C1413" s="55" t="s">
        <v>295</v>
      </c>
      <c r="D1413" s="101">
        <v>60</v>
      </c>
      <c r="E1413" s="101">
        <v>25</v>
      </c>
      <c r="F1413" s="101">
        <v>25</v>
      </c>
      <c r="G1413" s="101">
        <v>0</v>
      </c>
      <c r="H1413" s="115" t="s">
        <v>500</v>
      </c>
    </row>
    <row r="1414" spans="1:8" ht="14.25" customHeight="1">
      <c r="A1414" s="33"/>
      <c r="B1414" s="163"/>
      <c r="C1414" s="192" t="s">
        <v>304</v>
      </c>
      <c r="D1414" s="401">
        <v>100</v>
      </c>
      <c r="E1414" s="401">
        <v>100</v>
      </c>
      <c r="F1414" s="401">
        <v>100</v>
      </c>
      <c r="G1414" s="401">
        <v>0</v>
      </c>
      <c r="H1414" s="367" t="s">
        <v>582</v>
      </c>
    </row>
    <row r="1415" spans="1:8" ht="14.25" customHeight="1">
      <c r="A1415" s="9"/>
      <c r="B1415" s="11" t="s">
        <v>240</v>
      </c>
      <c r="C1415" s="400" t="s">
        <v>320</v>
      </c>
      <c r="D1415" s="383">
        <v>2675</v>
      </c>
      <c r="E1415" s="357">
        <v>2255</v>
      </c>
      <c r="F1415" s="383">
        <v>2255</v>
      </c>
      <c r="G1415" s="383"/>
      <c r="H1415" s="358">
        <v>0.7015964523281596</v>
      </c>
    </row>
    <row r="1416" spans="1:8" ht="14.25" customHeight="1">
      <c r="A1416" s="181" t="s">
        <v>880</v>
      </c>
      <c r="B1416" s="3" t="s">
        <v>217</v>
      </c>
      <c r="C1416" s="118"/>
      <c r="D1416" s="41">
        <f>SUM(D1417)</f>
        <v>80</v>
      </c>
      <c r="E1416" s="41">
        <f>SUM(E1417)</f>
        <v>12</v>
      </c>
      <c r="F1416" s="41">
        <f>SUM(F1417)</f>
        <v>12</v>
      </c>
      <c r="G1416" s="41">
        <f>SUM(G1417)</f>
        <v>0</v>
      </c>
      <c r="H1416" s="88"/>
    </row>
    <row r="1417" spans="1:8" ht="14.25" customHeight="1">
      <c r="A1417" s="182"/>
      <c r="B1417" s="11" t="s">
        <v>231</v>
      </c>
      <c r="C1417" s="402" t="s">
        <v>456</v>
      </c>
      <c r="D1417" s="357">
        <v>80</v>
      </c>
      <c r="E1417" s="365">
        <v>12</v>
      </c>
      <c r="F1417" s="365">
        <v>12</v>
      </c>
      <c r="G1417" s="365">
        <v>0</v>
      </c>
      <c r="H1417" s="366">
        <v>1.5</v>
      </c>
    </row>
    <row r="1418" spans="1:8" ht="14.25" customHeight="1">
      <c r="A1418" s="181" t="s">
        <v>881</v>
      </c>
      <c r="B1418" s="3" t="s">
        <v>227</v>
      </c>
      <c r="C1418" s="118"/>
      <c r="D1418" s="41">
        <f>SUM(D1419:D1420)</f>
        <v>335</v>
      </c>
      <c r="E1418" s="41">
        <f>SUM(E1419:E1420)</f>
        <v>324</v>
      </c>
      <c r="F1418" s="41">
        <f>SUM(F1419:F1420)</f>
        <v>324</v>
      </c>
      <c r="G1418" s="41">
        <f>SUM(G1419:G1420)</f>
        <v>0</v>
      </c>
      <c r="H1418" s="88"/>
    </row>
    <row r="1419" spans="1:8" ht="14.25" customHeight="1">
      <c r="A1419" s="111"/>
      <c r="B1419" s="13" t="s">
        <v>231</v>
      </c>
      <c r="C1419" s="403" t="s">
        <v>320</v>
      </c>
      <c r="D1419" s="385">
        <v>230</v>
      </c>
      <c r="E1419" s="73">
        <v>225</v>
      </c>
      <c r="F1419" s="73">
        <v>225</v>
      </c>
      <c r="G1419" s="73">
        <v>0</v>
      </c>
      <c r="H1419" s="362">
        <v>1.6</v>
      </c>
    </row>
    <row r="1420" spans="1:8" ht="14.25" customHeight="1">
      <c r="A1420" s="182"/>
      <c r="B1420" s="11"/>
      <c r="C1420" s="402" t="s">
        <v>313</v>
      </c>
      <c r="D1420" s="357">
        <v>105</v>
      </c>
      <c r="E1420" s="365">
        <v>99</v>
      </c>
      <c r="F1420" s="365">
        <v>99</v>
      </c>
      <c r="G1420" s="365">
        <v>0</v>
      </c>
      <c r="H1420" s="366">
        <v>2</v>
      </c>
    </row>
    <row r="1421" spans="1:8" ht="14.25" customHeight="1">
      <c r="A1421" s="181" t="s">
        <v>882</v>
      </c>
      <c r="B1421" s="3" t="s">
        <v>632</v>
      </c>
      <c r="C1421" s="118"/>
      <c r="D1421" s="41">
        <f>SUM(D1422)</f>
        <v>220</v>
      </c>
      <c r="E1421" s="41">
        <f>SUM(E1422)</f>
        <v>38</v>
      </c>
      <c r="F1421" s="41">
        <f>SUM(F1422)</f>
        <v>38</v>
      </c>
      <c r="G1421" s="41">
        <f>SUM(G1422)</f>
        <v>0</v>
      </c>
      <c r="H1421" s="88"/>
    </row>
    <row r="1422" spans="1:8" ht="14.25" customHeight="1">
      <c r="A1422" s="182"/>
      <c r="B1422" s="11" t="s">
        <v>160</v>
      </c>
      <c r="C1422" s="402" t="s">
        <v>631</v>
      </c>
      <c r="D1422" s="357">
        <v>220</v>
      </c>
      <c r="E1422" s="365">
        <v>38</v>
      </c>
      <c r="F1422" s="365">
        <v>38</v>
      </c>
      <c r="G1422" s="365"/>
      <c r="H1422" s="366">
        <v>1.2</v>
      </c>
    </row>
    <row r="1423" spans="1:8" ht="14.25" customHeight="1">
      <c r="A1423" s="7" t="s">
        <v>883</v>
      </c>
      <c r="B1423" s="8" t="s">
        <v>204</v>
      </c>
      <c r="C1423" s="84"/>
      <c r="D1423" s="97">
        <f>SUM(D1424:D1429)</f>
        <v>754</v>
      </c>
      <c r="E1423" s="97">
        <f>SUM(E1424:E1429)</f>
        <v>451</v>
      </c>
      <c r="F1423" s="97">
        <f>SUM(F1424:F1429)</f>
        <v>451</v>
      </c>
      <c r="G1423" s="97">
        <f>SUM(G1424:G1429)</f>
        <v>0</v>
      </c>
      <c r="H1423" s="86"/>
    </row>
    <row r="1424" spans="1:8" ht="14.25" customHeight="1">
      <c r="A1424" s="6"/>
      <c r="B1424" s="13" t="s">
        <v>160</v>
      </c>
      <c r="C1424" s="84" t="s">
        <v>305</v>
      </c>
      <c r="D1424" s="85">
        <v>60</v>
      </c>
      <c r="E1424" s="85">
        <v>60</v>
      </c>
      <c r="F1424" s="85">
        <v>60</v>
      </c>
      <c r="G1424" s="85"/>
      <c r="H1424" s="86">
        <v>0.8</v>
      </c>
    </row>
    <row r="1425" spans="1:8" ht="14.25" customHeight="1">
      <c r="A1425" s="5"/>
      <c r="B1425" s="10" t="s">
        <v>231</v>
      </c>
      <c r="C1425" s="339" t="s">
        <v>304</v>
      </c>
      <c r="D1425" s="73">
        <v>310</v>
      </c>
      <c r="E1425" s="73">
        <v>298</v>
      </c>
      <c r="F1425" s="73">
        <v>298</v>
      </c>
      <c r="G1425" s="73">
        <v>0</v>
      </c>
      <c r="H1425" s="362">
        <v>2</v>
      </c>
    </row>
    <row r="1426" spans="1:8" ht="14.25" customHeight="1">
      <c r="A1426" s="5"/>
      <c r="B1426" s="10"/>
      <c r="C1426" s="339" t="s">
        <v>320</v>
      </c>
      <c r="D1426" s="73">
        <v>130</v>
      </c>
      <c r="E1426" s="73">
        <v>10</v>
      </c>
      <c r="F1426" s="73">
        <v>10</v>
      </c>
      <c r="G1426" s="73">
        <v>0</v>
      </c>
      <c r="H1426" s="362">
        <v>2.4</v>
      </c>
    </row>
    <row r="1427" spans="1:8" ht="14.25" customHeight="1">
      <c r="A1427" s="5"/>
      <c r="B1427" s="10"/>
      <c r="C1427" s="339" t="s">
        <v>314</v>
      </c>
      <c r="D1427" s="73">
        <v>160</v>
      </c>
      <c r="E1427" s="73">
        <v>74</v>
      </c>
      <c r="F1427" s="73">
        <v>74</v>
      </c>
      <c r="G1427" s="73">
        <v>0</v>
      </c>
      <c r="H1427" s="362">
        <v>2.6</v>
      </c>
    </row>
    <row r="1428" spans="1:8" ht="14.25" customHeight="1">
      <c r="A1428" s="5"/>
      <c r="B1428" s="10"/>
      <c r="C1428" s="339" t="s">
        <v>315</v>
      </c>
      <c r="D1428" s="73">
        <v>50</v>
      </c>
      <c r="E1428" s="73">
        <v>2</v>
      </c>
      <c r="F1428" s="73">
        <v>2</v>
      </c>
      <c r="G1428" s="73">
        <v>0</v>
      </c>
      <c r="H1428" s="362" t="s">
        <v>505</v>
      </c>
    </row>
    <row r="1429" spans="1:8" ht="14.25" customHeight="1">
      <c r="A1429" s="5"/>
      <c r="B1429" s="10"/>
      <c r="C1429" s="339" t="s">
        <v>318</v>
      </c>
      <c r="D1429" s="73">
        <v>44</v>
      </c>
      <c r="E1429" s="73">
        <v>7</v>
      </c>
      <c r="F1429" s="73">
        <v>7</v>
      </c>
      <c r="G1429" s="73">
        <v>0</v>
      </c>
      <c r="H1429" s="362" t="s">
        <v>562</v>
      </c>
    </row>
    <row r="1430" spans="1:8" ht="14.25" customHeight="1">
      <c r="A1430" s="181" t="s">
        <v>884</v>
      </c>
      <c r="B1430" s="3" t="s">
        <v>530</v>
      </c>
      <c r="C1430" s="183"/>
      <c r="D1430" s="87">
        <f>D1431</f>
        <v>2</v>
      </c>
      <c r="E1430" s="87">
        <f>E1431</f>
        <v>1</v>
      </c>
      <c r="F1430" s="87">
        <f>F1431</f>
        <v>1</v>
      </c>
      <c r="G1430" s="87">
        <f>G1431</f>
        <v>0</v>
      </c>
      <c r="H1430" s="88"/>
    </row>
    <row r="1431" spans="1:8" ht="14.25" customHeight="1">
      <c r="A1431" s="182"/>
      <c r="B1431" s="11" t="s">
        <v>93</v>
      </c>
      <c r="C1431" s="404" t="s">
        <v>728</v>
      </c>
      <c r="D1431" s="365">
        <v>2</v>
      </c>
      <c r="E1431" s="365">
        <v>1</v>
      </c>
      <c r="F1431" s="365">
        <v>1</v>
      </c>
      <c r="G1431" s="365"/>
      <c r="H1431" s="366">
        <v>0.5</v>
      </c>
    </row>
    <row r="1432" spans="1:8" ht="14.25" customHeight="1">
      <c r="A1432" s="181" t="s">
        <v>853</v>
      </c>
      <c r="B1432" s="3" t="s">
        <v>260</v>
      </c>
      <c r="C1432" s="119"/>
      <c r="D1432" s="41">
        <f>SUM(D1433:D1434)</f>
        <v>48</v>
      </c>
      <c r="E1432" s="41">
        <f>SUM(E1433:E1434)</f>
        <v>11</v>
      </c>
      <c r="F1432" s="41">
        <f>SUM(F1433:F1434)</f>
        <v>11</v>
      </c>
      <c r="G1432" s="41">
        <f>SUM(G1433:G1434)</f>
        <v>0</v>
      </c>
      <c r="H1432" s="16"/>
    </row>
    <row r="1433" spans="1:8" ht="14.25" customHeight="1">
      <c r="A1433" s="210"/>
      <c r="B1433" s="10" t="s">
        <v>240</v>
      </c>
      <c r="C1433" s="405" t="s">
        <v>315</v>
      </c>
      <c r="D1433" s="385">
        <v>40</v>
      </c>
      <c r="E1433" s="73">
        <v>3</v>
      </c>
      <c r="F1433" s="73">
        <v>3</v>
      </c>
      <c r="G1433" s="93"/>
      <c r="H1433" s="391">
        <v>0.7</v>
      </c>
    </row>
    <row r="1434" spans="1:8" ht="14.25" customHeight="1">
      <c r="A1434" s="182"/>
      <c r="B1434" s="70" t="s">
        <v>93</v>
      </c>
      <c r="C1434" s="402" t="s">
        <v>728</v>
      </c>
      <c r="D1434" s="357">
        <v>8</v>
      </c>
      <c r="E1434" s="365">
        <v>8</v>
      </c>
      <c r="F1434" s="365">
        <v>8</v>
      </c>
      <c r="G1434" s="365"/>
      <c r="H1434" s="366">
        <v>0.3</v>
      </c>
    </row>
    <row r="1435" spans="1:8" ht="14.25" customHeight="1">
      <c r="A1435" s="2" t="s">
        <v>885</v>
      </c>
      <c r="B1435" s="3" t="s">
        <v>242</v>
      </c>
      <c r="C1435" s="121"/>
      <c r="D1435" s="41">
        <f>SUM(D1436)</f>
        <v>29</v>
      </c>
      <c r="E1435" s="41">
        <f>SUM(E1436)</f>
        <v>9</v>
      </c>
      <c r="F1435" s="41">
        <f>SUM(F1436)</f>
        <v>9</v>
      </c>
      <c r="G1435" s="41">
        <f>SUM(G1436)</f>
        <v>0</v>
      </c>
      <c r="H1435" s="122"/>
    </row>
    <row r="1436" spans="1:8" ht="14.25" customHeight="1">
      <c r="A1436" s="9"/>
      <c r="B1436" s="11" t="s">
        <v>240</v>
      </c>
      <c r="C1436" s="400" t="s">
        <v>323</v>
      </c>
      <c r="D1436" s="357">
        <v>29</v>
      </c>
      <c r="E1436" s="365">
        <v>9</v>
      </c>
      <c r="F1436" s="365">
        <v>9</v>
      </c>
      <c r="G1436" s="365"/>
      <c r="H1436" s="366">
        <v>0.8</v>
      </c>
    </row>
    <row r="1437" spans="1:8" ht="14.25" customHeight="1">
      <c r="A1437" s="2" t="s">
        <v>886</v>
      </c>
      <c r="B1437" s="3" t="s">
        <v>376</v>
      </c>
      <c r="C1437" s="116"/>
      <c r="D1437" s="41">
        <f>SUM(D1438:D1441)</f>
        <v>242</v>
      </c>
      <c r="E1437" s="41">
        <f>SUM(E1438:E1441)</f>
        <v>210</v>
      </c>
      <c r="F1437" s="41">
        <f>SUM(F1438:F1441)</f>
        <v>210</v>
      </c>
      <c r="G1437" s="41">
        <f>SUM(G1438:G1441)</f>
        <v>0</v>
      </c>
      <c r="H1437" s="88"/>
    </row>
    <row r="1438" spans="1:8" ht="14.25" customHeight="1">
      <c r="A1438" s="5"/>
      <c r="B1438" s="10" t="s">
        <v>231</v>
      </c>
      <c r="C1438" s="192" t="s">
        <v>304</v>
      </c>
      <c r="D1438" s="385">
        <v>64</v>
      </c>
      <c r="E1438" s="385">
        <v>43</v>
      </c>
      <c r="F1438" s="385">
        <v>43</v>
      </c>
      <c r="G1438" s="385">
        <v>0</v>
      </c>
      <c r="H1438" s="362">
        <v>0.4</v>
      </c>
    </row>
    <row r="1439" spans="1:8" ht="14.25" customHeight="1">
      <c r="A1439" s="5"/>
      <c r="B1439" s="14"/>
      <c r="C1439" s="192" t="s">
        <v>321</v>
      </c>
      <c r="D1439" s="385">
        <v>143</v>
      </c>
      <c r="E1439" s="385">
        <v>143</v>
      </c>
      <c r="F1439" s="385">
        <v>143</v>
      </c>
      <c r="G1439" s="385">
        <v>0</v>
      </c>
      <c r="H1439" s="362">
        <v>0.6</v>
      </c>
    </row>
    <row r="1440" spans="1:8" ht="14.25" customHeight="1">
      <c r="A1440" s="12"/>
      <c r="B1440" s="89"/>
      <c r="C1440" s="406" t="s">
        <v>309</v>
      </c>
      <c r="D1440" s="380">
        <v>15</v>
      </c>
      <c r="E1440" s="363">
        <v>10</v>
      </c>
      <c r="F1440" s="363">
        <v>10</v>
      </c>
      <c r="G1440" s="363">
        <v>0</v>
      </c>
      <c r="H1440" s="364" t="s">
        <v>556</v>
      </c>
    </row>
    <row r="1441" spans="1:8" ht="14.25" customHeight="1">
      <c r="A1441" s="9"/>
      <c r="B1441" s="70" t="s">
        <v>93</v>
      </c>
      <c r="C1441" s="400" t="s">
        <v>717</v>
      </c>
      <c r="D1441" s="357">
        <v>20</v>
      </c>
      <c r="E1441" s="365">
        <v>14</v>
      </c>
      <c r="F1441" s="365">
        <v>14</v>
      </c>
      <c r="G1441" s="365"/>
      <c r="H1441" s="366">
        <v>0.5</v>
      </c>
    </row>
    <row r="1442" spans="1:8" ht="14.25" customHeight="1">
      <c r="A1442" s="7" t="s">
        <v>887</v>
      </c>
      <c r="B1442" s="8" t="s">
        <v>222</v>
      </c>
      <c r="C1442" s="125"/>
      <c r="D1442" s="126">
        <f>SUM(D1443:D1447)</f>
        <v>716</v>
      </c>
      <c r="E1442" s="126">
        <f>SUM(E1443:E1447)</f>
        <v>487</v>
      </c>
      <c r="F1442" s="126">
        <f>SUM(F1443:F1447)</f>
        <v>487</v>
      </c>
      <c r="G1442" s="126">
        <f>SUM(G1443:G1447)</f>
        <v>0</v>
      </c>
      <c r="H1442" s="113"/>
    </row>
    <row r="1443" spans="1:8" ht="14.25" customHeight="1">
      <c r="A1443" s="5"/>
      <c r="B1443" s="10" t="s">
        <v>231</v>
      </c>
      <c r="C1443" s="192" t="s">
        <v>321</v>
      </c>
      <c r="D1443" s="385">
        <v>110</v>
      </c>
      <c r="E1443" s="385">
        <v>105</v>
      </c>
      <c r="F1443" s="385">
        <v>105</v>
      </c>
      <c r="G1443" s="401">
        <v>0</v>
      </c>
      <c r="H1443" s="367">
        <v>1.2</v>
      </c>
    </row>
    <row r="1444" spans="1:8" ht="14.25" customHeight="1">
      <c r="A1444" s="12"/>
      <c r="B1444" s="19"/>
      <c r="C1444" s="406" t="s">
        <v>313</v>
      </c>
      <c r="D1444" s="380">
        <v>50</v>
      </c>
      <c r="E1444" s="380">
        <v>32</v>
      </c>
      <c r="F1444" s="380">
        <v>32</v>
      </c>
      <c r="G1444" s="379">
        <v>0</v>
      </c>
      <c r="H1444" s="407">
        <v>0.38</v>
      </c>
    </row>
    <row r="1445" spans="1:8" ht="14.25" customHeight="1">
      <c r="A1445" s="12"/>
      <c r="B1445" s="19"/>
      <c r="C1445" s="406" t="s">
        <v>314</v>
      </c>
      <c r="D1445" s="380">
        <v>299</v>
      </c>
      <c r="E1445" s="380">
        <v>95</v>
      </c>
      <c r="F1445" s="380">
        <v>95</v>
      </c>
      <c r="G1445" s="379">
        <v>0</v>
      </c>
      <c r="H1445" s="407" t="s">
        <v>488</v>
      </c>
    </row>
    <row r="1446" spans="1:8" ht="14.25" customHeight="1">
      <c r="A1446" s="12"/>
      <c r="B1446" s="19" t="s">
        <v>93</v>
      </c>
      <c r="C1446" s="406" t="s">
        <v>727</v>
      </c>
      <c r="D1446" s="380">
        <v>179</v>
      </c>
      <c r="E1446" s="380">
        <v>179</v>
      </c>
      <c r="F1446" s="380">
        <v>179</v>
      </c>
      <c r="G1446" s="379"/>
      <c r="H1446" s="407">
        <v>0.8</v>
      </c>
    </row>
    <row r="1447" spans="1:8" ht="14.25" customHeight="1">
      <c r="A1447" s="9"/>
      <c r="B1447" s="127"/>
      <c r="C1447" s="400" t="s">
        <v>713</v>
      </c>
      <c r="D1447" s="357">
        <v>78</v>
      </c>
      <c r="E1447" s="357">
        <v>76</v>
      </c>
      <c r="F1447" s="357">
        <v>76</v>
      </c>
      <c r="G1447" s="383"/>
      <c r="H1447" s="358">
        <v>0.8</v>
      </c>
    </row>
    <row r="1448" spans="1:8" ht="14.25" customHeight="1">
      <c r="A1448" s="2" t="s">
        <v>707</v>
      </c>
      <c r="B1448" s="3" t="s">
        <v>53</v>
      </c>
      <c r="C1448" s="15"/>
      <c r="D1448" s="128">
        <f>SUM(D1449)</f>
        <v>30</v>
      </c>
      <c r="E1448" s="128">
        <f>SUM(E1449)</f>
        <v>10</v>
      </c>
      <c r="F1448" s="128">
        <f>SUM(F1449)</f>
        <v>10</v>
      </c>
      <c r="G1448" s="128">
        <f>SUM(G1449)</f>
        <v>0</v>
      </c>
      <c r="H1448" s="45"/>
    </row>
    <row r="1449" spans="1:8" ht="14.25" customHeight="1">
      <c r="A1449" s="9"/>
      <c r="B1449" s="11" t="s">
        <v>93</v>
      </c>
      <c r="C1449" s="400" t="s">
        <v>713</v>
      </c>
      <c r="D1449" s="357">
        <v>30</v>
      </c>
      <c r="E1449" s="357">
        <v>10</v>
      </c>
      <c r="F1449" s="357">
        <v>10</v>
      </c>
      <c r="G1449" s="383"/>
      <c r="H1449" s="358">
        <v>0.5</v>
      </c>
    </row>
    <row r="1450" spans="1:8" ht="14.25" customHeight="1">
      <c r="A1450" s="2" t="s">
        <v>348</v>
      </c>
      <c r="B1450" s="3" t="s">
        <v>247</v>
      </c>
      <c r="C1450" s="15"/>
      <c r="D1450" s="128">
        <f>SUM(D1451)</f>
        <v>41</v>
      </c>
      <c r="E1450" s="128">
        <f>SUM(E1451)</f>
        <v>41</v>
      </c>
      <c r="F1450" s="128">
        <f>SUM(F1451)</f>
        <v>41</v>
      </c>
      <c r="G1450" s="128">
        <f>SUM(G1451)</f>
        <v>0</v>
      </c>
      <c r="H1450" s="45"/>
    </row>
    <row r="1451" spans="1:8" ht="14.25" customHeight="1">
      <c r="A1451" s="9"/>
      <c r="B1451" s="11" t="s">
        <v>240</v>
      </c>
      <c r="C1451" s="400" t="s">
        <v>636</v>
      </c>
      <c r="D1451" s="357">
        <v>41</v>
      </c>
      <c r="E1451" s="357">
        <v>41</v>
      </c>
      <c r="F1451" s="357">
        <v>41</v>
      </c>
      <c r="G1451" s="383"/>
      <c r="H1451" s="358">
        <v>0.2</v>
      </c>
    </row>
    <row r="1452" spans="1:8" ht="14.25" customHeight="1">
      <c r="A1452" s="7" t="s">
        <v>888</v>
      </c>
      <c r="B1452" s="8" t="s">
        <v>189</v>
      </c>
      <c r="C1452" s="84"/>
      <c r="D1452" s="97">
        <f>SUM(D1453:D1453)</f>
        <v>22</v>
      </c>
      <c r="E1452" s="97">
        <f>SUM(E1453:E1453)</f>
        <v>4</v>
      </c>
      <c r="F1452" s="97">
        <f>SUM(F1453:F1453)</f>
        <v>4</v>
      </c>
      <c r="G1452" s="97">
        <f>SUM(G1453:G1453)</f>
        <v>0</v>
      </c>
      <c r="H1452" s="86"/>
    </row>
    <row r="1453" spans="1:8" ht="14.25" customHeight="1">
      <c r="A1453" s="9"/>
      <c r="B1453" s="11" t="s">
        <v>231</v>
      </c>
      <c r="C1453" s="193" t="s">
        <v>326</v>
      </c>
      <c r="D1453" s="365">
        <v>22</v>
      </c>
      <c r="E1453" s="365">
        <v>4</v>
      </c>
      <c r="F1453" s="365">
        <v>4</v>
      </c>
      <c r="G1453" s="365">
        <v>0</v>
      </c>
      <c r="H1453" s="366" t="s">
        <v>484</v>
      </c>
    </row>
    <row r="1454" spans="1:8" ht="14.25" customHeight="1">
      <c r="A1454" s="7" t="s">
        <v>384</v>
      </c>
      <c r="B1454" s="8" t="s">
        <v>215</v>
      </c>
      <c r="C1454" s="84"/>
      <c r="D1454" s="97">
        <f>SUM(D1455)</f>
        <v>18</v>
      </c>
      <c r="E1454" s="97">
        <f>SUM(E1455)</f>
        <v>16</v>
      </c>
      <c r="F1454" s="97">
        <f>SUM(F1455)</f>
        <v>16</v>
      </c>
      <c r="G1454" s="97">
        <f>SUM(G1455)</f>
        <v>0</v>
      </c>
      <c r="H1454" s="86"/>
    </row>
    <row r="1455" spans="1:8" ht="14.25" customHeight="1">
      <c r="A1455" s="9"/>
      <c r="B1455" s="11" t="s">
        <v>231</v>
      </c>
      <c r="C1455" s="193" t="s">
        <v>313</v>
      </c>
      <c r="D1455" s="365">
        <v>18</v>
      </c>
      <c r="E1455" s="365">
        <v>16</v>
      </c>
      <c r="F1455" s="365">
        <v>16</v>
      </c>
      <c r="G1455" s="365">
        <v>0</v>
      </c>
      <c r="H1455" s="366" t="s">
        <v>360</v>
      </c>
    </row>
    <row r="1456" spans="1:8" ht="14.25" customHeight="1">
      <c r="A1456" s="7" t="s">
        <v>385</v>
      </c>
      <c r="B1456" s="8" t="s">
        <v>63</v>
      </c>
      <c r="C1456" s="46"/>
      <c r="D1456" s="71">
        <f>SUM(D1457:D1470)</f>
        <v>4779</v>
      </c>
      <c r="E1456" s="71">
        <f>SUM(E1457:E1470)</f>
        <v>3153</v>
      </c>
      <c r="F1456" s="71">
        <f>SUM(F1457:F1470)</f>
        <v>3153</v>
      </c>
      <c r="G1456" s="71">
        <f>SUM(G1457:G1470)</f>
        <v>0</v>
      </c>
      <c r="H1456" s="72"/>
    </row>
    <row r="1457" spans="1:8" ht="14.25" customHeight="1">
      <c r="A1457" s="5"/>
      <c r="B1457" s="10" t="s">
        <v>160</v>
      </c>
      <c r="C1457" s="339" t="s">
        <v>291</v>
      </c>
      <c r="D1457" s="73">
        <v>100</v>
      </c>
      <c r="E1457" s="73">
        <v>69</v>
      </c>
      <c r="F1457" s="73">
        <v>69</v>
      </c>
      <c r="G1457" s="73"/>
      <c r="H1457" s="362">
        <v>1.5</v>
      </c>
    </row>
    <row r="1458" spans="1:8" ht="14.25" customHeight="1">
      <c r="A1458" s="5"/>
      <c r="B1458" s="10"/>
      <c r="C1458" s="339" t="s">
        <v>408</v>
      </c>
      <c r="D1458" s="73">
        <v>50</v>
      </c>
      <c r="E1458" s="73">
        <v>17</v>
      </c>
      <c r="F1458" s="73">
        <v>17</v>
      </c>
      <c r="G1458" s="73"/>
      <c r="H1458" s="362">
        <v>1.4</v>
      </c>
    </row>
    <row r="1459" spans="1:8" ht="14.25" customHeight="1">
      <c r="A1459" s="5"/>
      <c r="B1459" s="10" t="s">
        <v>240</v>
      </c>
      <c r="C1459" s="339" t="s">
        <v>304</v>
      </c>
      <c r="D1459" s="73">
        <v>230</v>
      </c>
      <c r="E1459" s="73">
        <v>26</v>
      </c>
      <c r="F1459" s="73">
        <v>26</v>
      </c>
      <c r="G1459" s="73"/>
      <c r="H1459" s="367">
        <v>0.7</v>
      </c>
    </row>
    <row r="1460" spans="1:8" ht="14.25" customHeight="1">
      <c r="A1460" s="5"/>
      <c r="B1460" s="10"/>
      <c r="C1460" s="339" t="s">
        <v>315</v>
      </c>
      <c r="D1460" s="73">
        <v>520</v>
      </c>
      <c r="E1460" s="73">
        <v>226</v>
      </c>
      <c r="F1460" s="73">
        <v>226</v>
      </c>
      <c r="G1460" s="73"/>
      <c r="H1460" s="362">
        <v>1.25</v>
      </c>
    </row>
    <row r="1461" spans="1:8" ht="14.25" customHeight="1">
      <c r="A1461" s="5"/>
      <c r="B1461" s="10"/>
      <c r="C1461" s="339" t="s">
        <v>318</v>
      </c>
      <c r="D1461" s="73">
        <v>756</v>
      </c>
      <c r="E1461" s="73">
        <v>556</v>
      </c>
      <c r="F1461" s="73">
        <v>556</v>
      </c>
      <c r="G1461" s="73"/>
      <c r="H1461" s="367">
        <v>0.8</v>
      </c>
    </row>
    <row r="1462" spans="1:8" ht="14.25" customHeight="1">
      <c r="A1462" s="5"/>
      <c r="B1462" s="10"/>
      <c r="C1462" s="339" t="s">
        <v>302</v>
      </c>
      <c r="D1462" s="73">
        <v>360</v>
      </c>
      <c r="E1462" s="73">
        <v>295</v>
      </c>
      <c r="F1462" s="73">
        <v>295</v>
      </c>
      <c r="G1462" s="73"/>
      <c r="H1462" s="362">
        <v>0.5</v>
      </c>
    </row>
    <row r="1463" spans="1:8" ht="14.25" customHeight="1">
      <c r="A1463" s="5"/>
      <c r="B1463" s="10"/>
      <c r="C1463" s="339" t="s">
        <v>298</v>
      </c>
      <c r="D1463" s="73">
        <v>82</v>
      </c>
      <c r="E1463" s="73">
        <v>69</v>
      </c>
      <c r="F1463" s="73">
        <v>69</v>
      </c>
      <c r="G1463" s="73"/>
      <c r="H1463" s="362">
        <v>1</v>
      </c>
    </row>
    <row r="1464" spans="1:8" ht="14.25" customHeight="1">
      <c r="A1464" s="5"/>
      <c r="B1464" s="10"/>
      <c r="C1464" s="339" t="s">
        <v>288</v>
      </c>
      <c r="D1464" s="73">
        <v>90</v>
      </c>
      <c r="E1464" s="73">
        <v>2</v>
      </c>
      <c r="F1464" s="73">
        <v>2</v>
      </c>
      <c r="G1464" s="73"/>
      <c r="H1464" s="362">
        <v>0.6</v>
      </c>
    </row>
    <row r="1465" spans="1:8" ht="14.25" customHeight="1">
      <c r="A1465" s="5"/>
      <c r="B1465" s="10" t="s">
        <v>231</v>
      </c>
      <c r="C1465" s="339" t="s">
        <v>320</v>
      </c>
      <c r="D1465" s="73">
        <v>90</v>
      </c>
      <c r="E1465" s="73">
        <v>28</v>
      </c>
      <c r="F1465" s="73">
        <v>28</v>
      </c>
      <c r="G1465" s="73">
        <v>0</v>
      </c>
      <c r="H1465" s="362">
        <v>1.3</v>
      </c>
    </row>
    <row r="1466" spans="1:8" ht="14.25" customHeight="1">
      <c r="A1466" s="5"/>
      <c r="B1466" s="10"/>
      <c r="C1466" s="339" t="s">
        <v>313</v>
      </c>
      <c r="D1466" s="73">
        <v>705</v>
      </c>
      <c r="E1466" s="73">
        <v>619</v>
      </c>
      <c r="F1466" s="73">
        <v>619</v>
      </c>
      <c r="G1466" s="73">
        <v>0</v>
      </c>
      <c r="H1466" s="362" t="s">
        <v>520</v>
      </c>
    </row>
    <row r="1467" spans="1:8" ht="14.25" customHeight="1">
      <c r="A1467" s="5"/>
      <c r="B1467" s="10"/>
      <c r="C1467" s="339" t="s">
        <v>314</v>
      </c>
      <c r="D1467" s="73">
        <v>1300</v>
      </c>
      <c r="E1467" s="73">
        <v>992</v>
      </c>
      <c r="F1467" s="73">
        <v>992</v>
      </c>
      <c r="G1467" s="73">
        <v>0</v>
      </c>
      <c r="H1467" s="362">
        <v>1.7</v>
      </c>
    </row>
    <row r="1468" spans="1:8" ht="14.25" customHeight="1">
      <c r="A1468" s="5"/>
      <c r="B1468" s="10"/>
      <c r="C1468" s="339" t="s">
        <v>303</v>
      </c>
      <c r="D1468" s="73">
        <v>150</v>
      </c>
      <c r="E1468" s="73">
        <v>59</v>
      </c>
      <c r="F1468" s="73">
        <v>59</v>
      </c>
      <c r="G1468" s="73">
        <v>0</v>
      </c>
      <c r="H1468" s="362" t="s">
        <v>358</v>
      </c>
    </row>
    <row r="1469" spans="1:8" ht="14.25" customHeight="1">
      <c r="A1469" s="5"/>
      <c r="B1469" s="10"/>
      <c r="C1469" s="339" t="s">
        <v>315</v>
      </c>
      <c r="D1469" s="73">
        <v>229</v>
      </c>
      <c r="E1469" s="73">
        <v>162</v>
      </c>
      <c r="F1469" s="73">
        <v>162</v>
      </c>
      <c r="G1469" s="73">
        <v>0</v>
      </c>
      <c r="H1469" s="362" t="s">
        <v>520</v>
      </c>
    </row>
    <row r="1470" spans="1:8" ht="14.25" customHeight="1">
      <c r="A1470" s="9"/>
      <c r="B1470" s="11"/>
      <c r="C1470" s="193" t="s">
        <v>318</v>
      </c>
      <c r="D1470" s="365">
        <v>117</v>
      </c>
      <c r="E1470" s="365">
        <v>33</v>
      </c>
      <c r="F1470" s="365">
        <v>33</v>
      </c>
      <c r="G1470" s="365">
        <v>0</v>
      </c>
      <c r="H1470" s="366" t="s">
        <v>521</v>
      </c>
    </row>
    <row r="1471" spans="1:8" ht="14.25" customHeight="1">
      <c r="A1471" s="7" t="s">
        <v>528</v>
      </c>
      <c r="B1471" s="8" t="s">
        <v>261</v>
      </c>
      <c r="C1471" s="46"/>
      <c r="D1471" s="129">
        <f>SUM(D1472:D1485)</f>
        <v>1200</v>
      </c>
      <c r="E1471" s="129">
        <f>SUM(E1472:E1485)</f>
        <v>943</v>
      </c>
      <c r="F1471" s="129">
        <f>SUM(F1472:F1485)</f>
        <v>930</v>
      </c>
      <c r="G1471" s="129">
        <f>SUM(G1472:G1485)</f>
        <v>7</v>
      </c>
      <c r="H1471" s="72"/>
    </row>
    <row r="1472" spans="1:8" ht="14.25" customHeight="1">
      <c r="A1472" s="5"/>
      <c r="B1472" s="10" t="s">
        <v>160</v>
      </c>
      <c r="C1472" s="339" t="s">
        <v>310</v>
      </c>
      <c r="D1472" s="385">
        <v>50</v>
      </c>
      <c r="E1472" s="73">
        <v>24</v>
      </c>
      <c r="F1472" s="73">
        <v>24</v>
      </c>
      <c r="G1472" s="73"/>
      <c r="H1472" s="362">
        <v>1.5</v>
      </c>
    </row>
    <row r="1473" spans="1:8" ht="14.25" customHeight="1">
      <c r="A1473" s="5"/>
      <c r="B1473" s="10" t="s">
        <v>184</v>
      </c>
      <c r="C1473" s="339" t="s">
        <v>318</v>
      </c>
      <c r="D1473" s="385">
        <v>141</v>
      </c>
      <c r="E1473" s="73">
        <v>141</v>
      </c>
      <c r="F1473" s="73">
        <v>135</v>
      </c>
      <c r="G1473" s="73">
        <v>0</v>
      </c>
      <c r="H1473" s="362">
        <v>1</v>
      </c>
    </row>
    <row r="1474" spans="1:8" ht="14.25" customHeight="1">
      <c r="A1474" s="5"/>
      <c r="B1474" s="10" t="s">
        <v>240</v>
      </c>
      <c r="C1474" s="339" t="s">
        <v>304</v>
      </c>
      <c r="D1474" s="385">
        <v>40</v>
      </c>
      <c r="E1474" s="73">
        <v>31</v>
      </c>
      <c r="F1474" s="73">
        <v>31</v>
      </c>
      <c r="G1474" s="73"/>
      <c r="H1474" s="362">
        <v>0.5</v>
      </c>
    </row>
    <row r="1475" spans="1:8" ht="14.25" customHeight="1">
      <c r="A1475" s="5"/>
      <c r="B1475" s="10"/>
      <c r="C1475" s="339" t="s">
        <v>315</v>
      </c>
      <c r="D1475" s="385">
        <v>70</v>
      </c>
      <c r="E1475" s="73">
        <v>70</v>
      </c>
      <c r="F1475" s="73">
        <v>70</v>
      </c>
      <c r="G1475" s="73"/>
      <c r="H1475" s="362">
        <v>0.9</v>
      </c>
    </row>
    <row r="1476" spans="1:8" ht="14.25" customHeight="1">
      <c r="A1476" s="5"/>
      <c r="B1476" s="10"/>
      <c r="C1476" s="339" t="s">
        <v>317</v>
      </c>
      <c r="D1476" s="385">
        <v>223</v>
      </c>
      <c r="E1476" s="73">
        <v>223</v>
      </c>
      <c r="F1476" s="73">
        <v>223</v>
      </c>
      <c r="G1476" s="73"/>
      <c r="H1476" s="362">
        <v>0.3</v>
      </c>
    </row>
    <row r="1477" spans="1:8" ht="14.25" customHeight="1">
      <c r="A1477" s="5"/>
      <c r="B1477" s="10"/>
      <c r="C1477" s="339" t="s">
        <v>298</v>
      </c>
      <c r="D1477" s="385">
        <v>88</v>
      </c>
      <c r="E1477" s="73">
        <v>70</v>
      </c>
      <c r="F1477" s="73">
        <v>70</v>
      </c>
      <c r="G1477" s="73"/>
      <c r="H1477" s="362">
        <v>0.8</v>
      </c>
    </row>
    <row r="1478" spans="1:8" ht="14.25" customHeight="1">
      <c r="A1478" s="5"/>
      <c r="B1478" s="10"/>
      <c r="C1478" s="339" t="s">
        <v>288</v>
      </c>
      <c r="D1478" s="385">
        <v>80</v>
      </c>
      <c r="E1478" s="73">
        <v>50</v>
      </c>
      <c r="F1478" s="73">
        <v>50</v>
      </c>
      <c r="G1478" s="73"/>
      <c r="H1478" s="362">
        <v>0.6</v>
      </c>
    </row>
    <row r="1479" spans="1:8" ht="14.25" customHeight="1">
      <c r="A1479" s="5"/>
      <c r="B1479" s="10" t="s">
        <v>231</v>
      </c>
      <c r="C1479" s="339" t="s">
        <v>304</v>
      </c>
      <c r="D1479" s="385">
        <v>202</v>
      </c>
      <c r="E1479" s="73">
        <v>103</v>
      </c>
      <c r="F1479" s="73">
        <v>103</v>
      </c>
      <c r="G1479" s="73">
        <v>0</v>
      </c>
      <c r="H1479" s="362">
        <v>0.7</v>
      </c>
    </row>
    <row r="1480" spans="1:8" ht="14.25" customHeight="1">
      <c r="A1480" s="12"/>
      <c r="B1480" s="19"/>
      <c r="C1480" s="342" t="s">
        <v>321</v>
      </c>
      <c r="D1480" s="380">
        <v>50</v>
      </c>
      <c r="E1480" s="363">
        <v>38</v>
      </c>
      <c r="F1480" s="363">
        <v>38</v>
      </c>
      <c r="G1480" s="363">
        <v>0</v>
      </c>
      <c r="H1480" s="364">
        <v>0.25</v>
      </c>
    </row>
    <row r="1481" spans="1:8" ht="14.25" customHeight="1">
      <c r="A1481" s="12"/>
      <c r="B1481" s="19"/>
      <c r="C1481" s="342" t="s">
        <v>320</v>
      </c>
      <c r="D1481" s="380">
        <v>76</v>
      </c>
      <c r="E1481" s="363">
        <v>47</v>
      </c>
      <c r="F1481" s="363">
        <v>47</v>
      </c>
      <c r="G1481" s="363">
        <v>0</v>
      </c>
      <c r="H1481" s="364">
        <v>1.2</v>
      </c>
    </row>
    <row r="1482" spans="1:8" ht="14.25" customHeight="1">
      <c r="A1482" s="12"/>
      <c r="B1482" s="19"/>
      <c r="C1482" s="342" t="s">
        <v>313</v>
      </c>
      <c r="D1482" s="380">
        <v>5</v>
      </c>
      <c r="E1482" s="363">
        <v>2</v>
      </c>
      <c r="F1482" s="363">
        <v>0</v>
      </c>
      <c r="G1482" s="363">
        <v>2</v>
      </c>
      <c r="H1482" s="364">
        <v>0.6</v>
      </c>
    </row>
    <row r="1483" spans="1:8" ht="14.25" customHeight="1">
      <c r="A1483" s="12"/>
      <c r="B1483" s="19"/>
      <c r="C1483" s="342" t="s">
        <v>290</v>
      </c>
      <c r="D1483" s="380">
        <v>20</v>
      </c>
      <c r="E1483" s="363">
        <v>19</v>
      </c>
      <c r="F1483" s="363">
        <v>19</v>
      </c>
      <c r="G1483" s="363">
        <v>0</v>
      </c>
      <c r="H1483" s="364" t="s">
        <v>556</v>
      </c>
    </row>
    <row r="1484" spans="1:8" ht="14.25" customHeight="1">
      <c r="A1484" s="12"/>
      <c r="B1484" s="19"/>
      <c r="C1484" s="342" t="s">
        <v>306</v>
      </c>
      <c r="D1484" s="380">
        <v>5</v>
      </c>
      <c r="E1484" s="363">
        <v>5</v>
      </c>
      <c r="F1484" s="363">
        <v>0</v>
      </c>
      <c r="G1484" s="363">
        <v>5</v>
      </c>
      <c r="H1484" s="364">
        <v>0.6</v>
      </c>
    </row>
    <row r="1485" spans="1:8" ht="14.25" customHeight="1">
      <c r="A1485" s="9"/>
      <c r="B1485" s="11" t="s">
        <v>93</v>
      </c>
      <c r="C1485" s="193" t="s">
        <v>746</v>
      </c>
      <c r="D1485" s="357">
        <v>150</v>
      </c>
      <c r="E1485" s="365">
        <v>120</v>
      </c>
      <c r="F1485" s="365">
        <v>120</v>
      </c>
      <c r="G1485" s="365"/>
      <c r="H1485" s="366">
        <v>0.5</v>
      </c>
    </row>
    <row r="1486" spans="1:8" ht="14.25" customHeight="1">
      <c r="A1486" s="7" t="s">
        <v>445</v>
      </c>
      <c r="B1486" s="8" t="s">
        <v>771</v>
      </c>
      <c r="C1486" s="46"/>
      <c r="D1486" s="129">
        <f>SUM(D1487)</f>
        <v>92</v>
      </c>
      <c r="E1486" s="129">
        <f>SUM(E1487)</f>
        <v>60</v>
      </c>
      <c r="F1486" s="129">
        <f>SUM(F1487)</f>
        <v>60</v>
      </c>
      <c r="G1486" s="129">
        <f>SUM(G1487)</f>
        <v>0</v>
      </c>
      <c r="H1486" s="72"/>
    </row>
    <row r="1487" spans="1:8" ht="14.25" customHeight="1">
      <c r="A1487" s="9"/>
      <c r="B1487" s="11" t="s">
        <v>93</v>
      </c>
      <c r="C1487" s="400" t="s">
        <v>728</v>
      </c>
      <c r="D1487" s="357">
        <v>92</v>
      </c>
      <c r="E1487" s="357">
        <v>60</v>
      </c>
      <c r="F1487" s="357">
        <v>60</v>
      </c>
      <c r="G1487" s="383"/>
      <c r="H1487" s="358">
        <v>0.25</v>
      </c>
    </row>
    <row r="1488" spans="1:8" ht="14.25" customHeight="1">
      <c r="A1488" s="7" t="s">
        <v>889</v>
      </c>
      <c r="B1488" s="8" t="s">
        <v>407</v>
      </c>
      <c r="C1488" s="46"/>
      <c r="D1488" s="129">
        <f>SUM(D1489)</f>
        <v>30</v>
      </c>
      <c r="E1488" s="129">
        <f>SUM(E1489)</f>
        <v>10</v>
      </c>
      <c r="F1488" s="129">
        <f>SUM(F1489)</f>
        <v>10</v>
      </c>
      <c r="G1488" s="129">
        <f>SUM(G1489)</f>
        <v>0</v>
      </c>
      <c r="H1488" s="72"/>
    </row>
    <row r="1489" spans="1:8" ht="14.25" customHeight="1">
      <c r="A1489" s="9"/>
      <c r="B1489" s="11" t="s">
        <v>93</v>
      </c>
      <c r="C1489" s="400" t="s">
        <v>713</v>
      </c>
      <c r="D1489" s="357">
        <v>30</v>
      </c>
      <c r="E1489" s="357">
        <v>10</v>
      </c>
      <c r="F1489" s="357">
        <v>10</v>
      </c>
      <c r="G1489" s="383"/>
      <c r="H1489" s="358">
        <v>0.5</v>
      </c>
    </row>
    <row r="1490" spans="1:8" ht="14.25" customHeight="1">
      <c r="A1490" s="2" t="s">
        <v>890</v>
      </c>
      <c r="B1490" s="3" t="s">
        <v>262</v>
      </c>
      <c r="C1490" s="15"/>
      <c r="D1490" s="128">
        <f>SUM(D1491)</f>
        <v>30</v>
      </c>
      <c r="E1490" s="128">
        <f>SUM(E1491)</f>
        <v>15</v>
      </c>
      <c r="F1490" s="128">
        <f>SUM(F1491)</f>
        <v>15</v>
      </c>
      <c r="G1490" s="128">
        <f>SUM(G1491)</f>
        <v>0</v>
      </c>
      <c r="H1490" s="45"/>
    </row>
    <row r="1491" spans="1:8" ht="14.25" customHeight="1">
      <c r="A1491" s="9"/>
      <c r="B1491" s="11" t="s">
        <v>93</v>
      </c>
      <c r="C1491" s="400" t="s">
        <v>713</v>
      </c>
      <c r="D1491" s="357">
        <v>30</v>
      </c>
      <c r="E1491" s="357">
        <v>15</v>
      </c>
      <c r="F1491" s="357">
        <v>15</v>
      </c>
      <c r="G1491" s="383"/>
      <c r="H1491" s="358">
        <v>0.5</v>
      </c>
    </row>
    <row r="1492" spans="1:8" ht="14.25" customHeight="1">
      <c r="A1492" s="7" t="s">
        <v>891</v>
      </c>
      <c r="B1492" s="8" t="s">
        <v>206</v>
      </c>
      <c r="C1492" s="125"/>
      <c r="D1492" s="126">
        <f>SUM(D1493:D1494)</f>
        <v>69</v>
      </c>
      <c r="E1492" s="126">
        <f>SUM(E1493:E1494)</f>
        <v>22</v>
      </c>
      <c r="F1492" s="126">
        <f>SUM(F1493:F1494)</f>
        <v>18</v>
      </c>
      <c r="G1492" s="126">
        <f>SUM(G1493:G1494)</f>
        <v>4</v>
      </c>
      <c r="H1492" s="113"/>
    </row>
    <row r="1493" spans="1:8" ht="14.25" customHeight="1">
      <c r="A1493" s="5"/>
      <c r="B1493" s="10" t="s">
        <v>231</v>
      </c>
      <c r="C1493" s="192" t="s">
        <v>314</v>
      </c>
      <c r="D1493" s="385">
        <v>50</v>
      </c>
      <c r="E1493" s="385">
        <v>18</v>
      </c>
      <c r="F1493" s="385">
        <v>18</v>
      </c>
      <c r="G1493" s="401">
        <v>0</v>
      </c>
      <c r="H1493" s="367">
        <v>1.5</v>
      </c>
    </row>
    <row r="1494" spans="1:8" ht="14.25" customHeight="1">
      <c r="A1494" s="12"/>
      <c r="B1494" s="19"/>
      <c r="C1494" s="406" t="s">
        <v>315</v>
      </c>
      <c r="D1494" s="380">
        <v>19</v>
      </c>
      <c r="E1494" s="380">
        <v>4</v>
      </c>
      <c r="F1494" s="380">
        <v>0</v>
      </c>
      <c r="G1494" s="379">
        <v>4</v>
      </c>
      <c r="H1494" s="43">
        <v>0.9</v>
      </c>
    </row>
    <row r="1495" spans="1:8" ht="14.25" customHeight="1">
      <c r="A1495" s="2" t="s">
        <v>892</v>
      </c>
      <c r="B1495" s="3" t="s">
        <v>403</v>
      </c>
      <c r="C1495" s="15"/>
      <c r="D1495" s="128">
        <f>SUM(D1496)</f>
        <v>4</v>
      </c>
      <c r="E1495" s="128">
        <f>SUM(E1496)</f>
        <v>42</v>
      </c>
      <c r="F1495" s="128">
        <f>SUM(F1496)</f>
        <v>42</v>
      </c>
      <c r="G1495" s="128">
        <f>SUM(G1496)</f>
        <v>0</v>
      </c>
      <c r="H1495" s="45"/>
    </row>
    <row r="1496" spans="1:8" ht="14.25" customHeight="1">
      <c r="A1496" s="9"/>
      <c r="B1496" s="11" t="s">
        <v>93</v>
      </c>
      <c r="C1496" s="400" t="s">
        <v>750</v>
      </c>
      <c r="D1496" s="357">
        <v>4</v>
      </c>
      <c r="E1496" s="357">
        <v>42</v>
      </c>
      <c r="F1496" s="357">
        <v>42</v>
      </c>
      <c r="G1496" s="383"/>
      <c r="H1496" s="358">
        <v>0.4</v>
      </c>
    </row>
    <row r="1497" spans="1:8" ht="14.25" customHeight="1">
      <c r="A1497" s="2" t="s">
        <v>893</v>
      </c>
      <c r="B1497" s="3" t="s">
        <v>228</v>
      </c>
      <c r="C1497" s="116"/>
      <c r="D1497" s="41">
        <f>SUM(D1498)</f>
        <v>38</v>
      </c>
      <c r="E1497" s="41">
        <f>SUM(E1498)</f>
        <v>13</v>
      </c>
      <c r="F1497" s="41">
        <f>SUM(F1498)</f>
        <v>13</v>
      </c>
      <c r="G1497" s="41">
        <f>SUM(G1498)</f>
        <v>0</v>
      </c>
      <c r="H1497" s="117"/>
    </row>
    <row r="1498" spans="1:8" ht="14.25" customHeight="1">
      <c r="A1498" s="9"/>
      <c r="B1498" s="19" t="s">
        <v>231</v>
      </c>
      <c r="C1498" s="400" t="s">
        <v>320</v>
      </c>
      <c r="D1498" s="357">
        <v>38</v>
      </c>
      <c r="E1498" s="357">
        <v>13</v>
      </c>
      <c r="F1498" s="357">
        <v>13</v>
      </c>
      <c r="G1498" s="383">
        <v>0</v>
      </c>
      <c r="H1498" s="358">
        <v>0.8</v>
      </c>
    </row>
    <row r="1499" spans="1:8" ht="14.25" customHeight="1">
      <c r="A1499" s="7" t="s">
        <v>894</v>
      </c>
      <c r="B1499" s="3" t="s">
        <v>130</v>
      </c>
      <c r="C1499" s="84"/>
      <c r="D1499" s="97">
        <f>SUM(D1500:D1504)</f>
        <v>671</v>
      </c>
      <c r="E1499" s="97">
        <f>SUM(E1500:E1504)</f>
        <v>487</v>
      </c>
      <c r="F1499" s="97">
        <f>SUM(F1500:F1504)</f>
        <v>480</v>
      </c>
      <c r="G1499" s="97">
        <f>SUM(G1500:G1504)</f>
        <v>0</v>
      </c>
      <c r="H1499" s="130"/>
    </row>
    <row r="1500" spans="1:8" ht="14.25" customHeight="1">
      <c r="A1500" s="7"/>
      <c r="B1500" s="13" t="s">
        <v>160</v>
      </c>
      <c r="C1500" s="84" t="s">
        <v>306</v>
      </c>
      <c r="D1500" s="85">
        <v>15</v>
      </c>
      <c r="E1500" s="85">
        <v>7</v>
      </c>
      <c r="F1500" s="85"/>
      <c r="G1500" s="85"/>
      <c r="H1500" s="130">
        <v>0.5</v>
      </c>
    </row>
    <row r="1501" spans="1:8" ht="14.25" customHeight="1">
      <c r="A1501" s="7"/>
      <c r="B1501" s="13" t="s">
        <v>240</v>
      </c>
      <c r="C1501" s="84" t="s">
        <v>313</v>
      </c>
      <c r="D1501" s="85">
        <v>120</v>
      </c>
      <c r="E1501" s="85">
        <v>93</v>
      </c>
      <c r="F1501" s="85">
        <v>93</v>
      </c>
      <c r="G1501" s="85"/>
      <c r="H1501" s="130">
        <v>0.8</v>
      </c>
    </row>
    <row r="1502" spans="1:8" ht="14.25" customHeight="1">
      <c r="A1502" s="7"/>
      <c r="B1502" s="8"/>
      <c r="C1502" s="84" t="s">
        <v>291</v>
      </c>
      <c r="D1502" s="85">
        <v>298</v>
      </c>
      <c r="E1502" s="85">
        <v>260</v>
      </c>
      <c r="F1502" s="85">
        <v>260</v>
      </c>
      <c r="G1502" s="85"/>
      <c r="H1502" s="130">
        <v>1</v>
      </c>
    </row>
    <row r="1503" spans="1:8" ht="14.25" customHeight="1">
      <c r="A1503" s="7"/>
      <c r="B1503" s="8"/>
      <c r="C1503" s="84" t="s">
        <v>449</v>
      </c>
      <c r="D1503" s="85">
        <v>130</v>
      </c>
      <c r="E1503" s="85">
        <v>60</v>
      </c>
      <c r="F1503" s="85">
        <v>60</v>
      </c>
      <c r="G1503" s="85"/>
      <c r="H1503" s="113">
        <v>1</v>
      </c>
    </row>
    <row r="1504" spans="1:8" ht="14.25" customHeight="1">
      <c r="A1504" s="9"/>
      <c r="B1504" s="11" t="s">
        <v>93</v>
      </c>
      <c r="C1504" s="193" t="s">
        <v>746</v>
      </c>
      <c r="D1504" s="365">
        <v>108</v>
      </c>
      <c r="E1504" s="365">
        <v>67</v>
      </c>
      <c r="F1504" s="365">
        <v>67</v>
      </c>
      <c r="G1504" s="365"/>
      <c r="H1504" s="408">
        <v>0.7</v>
      </c>
    </row>
    <row r="1505" spans="1:8" ht="14.25" customHeight="1">
      <c r="A1505" s="2" t="s">
        <v>896</v>
      </c>
      <c r="B1505" s="3" t="s">
        <v>163</v>
      </c>
      <c r="C1505" s="60"/>
      <c r="D1505" s="41">
        <f>SUM(D1506)</f>
        <v>60</v>
      </c>
      <c r="E1505" s="41">
        <f>SUM(E1506)</f>
        <v>55</v>
      </c>
      <c r="F1505" s="41">
        <f>SUM(F1506)</f>
        <v>55</v>
      </c>
      <c r="G1505" s="41">
        <f>SUM(G1506)</f>
        <v>0</v>
      </c>
      <c r="H1505" s="106"/>
    </row>
    <row r="1506" spans="1:8" ht="14.25" customHeight="1">
      <c r="A1506" s="9"/>
      <c r="B1506" s="11" t="s">
        <v>160</v>
      </c>
      <c r="C1506" s="193" t="s">
        <v>298</v>
      </c>
      <c r="D1506" s="357">
        <v>60</v>
      </c>
      <c r="E1506" s="365">
        <v>55</v>
      </c>
      <c r="F1506" s="365">
        <v>55</v>
      </c>
      <c r="G1506" s="365"/>
      <c r="H1506" s="366">
        <v>0.75</v>
      </c>
    </row>
    <row r="1507" spans="1:8" ht="14.25" customHeight="1">
      <c r="A1507" s="7" t="s">
        <v>895</v>
      </c>
      <c r="B1507" s="8" t="s">
        <v>122</v>
      </c>
      <c r="C1507" s="84"/>
      <c r="D1507" s="126">
        <f>SUM(D1508:D1510)</f>
        <v>220</v>
      </c>
      <c r="E1507" s="126">
        <f>SUM(E1508:E1510)</f>
        <v>167</v>
      </c>
      <c r="F1507" s="126">
        <f>SUM(F1508:F1510)</f>
        <v>167</v>
      </c>
      <c r="G1507" s="126">
        <f>SUM(G1508:G1510)</f>
        <v>0</v>
      </c>
      <c r="H1507" s="130"/>
    </row>
    <row r="1508" spans="1:8" ht="14.25" customHeight="1">
      <c r="A1508" s="5"/>
      <c r="B1508" s="10" t="s">
        <v>160</v>
      </c>
      <c r="C1508" s="339" t="s">
        <v>290</v>
      </c>
      <c r="D1508" s="385">
        <v>100</v>
      </c>
      <c r="E1508" s="73">
        <v>92</v>
      </c>
      <c r="F1508" s="73">
        <v>92</v>
      </c>
      <c r="G1508" s="73"/>
      <c r="H1508" s="362">
        <v>0.3</v>
      </c>
    </row>
    <row r="1509" spans="1:8" ht="14.25" customHeight="1">
      <c r="A1509" s="12"/>
      <c r="B1509" s="19"/>
      <c r="C1509" s="342" t="s">
        <v>288</v>
      </c>
      <c r="D1509" s="380">
        <v>60</v>
      </c>
      <c r="E1509" s="363">
        <v>15</v>
      </c>
      <c r="F1509" s="363">
        <v>15</v>
      </c>
      <c r="G1509" s="363"/>
      <c r="H1509" s="364">
        <v>1.2</v>
      </c>
    </row>
    <row r="1510" spans="1:8" ht="14.25" customHeight="1">
      <c r="A1510" s="9"/>
      <c r="B1510" s="11" t="s">
        <v>184</v>
      </c>
      <c r="C1510" s="193" t="s">
        <v>314</v>
      </c>
      <c r="D1510" s="357">
        <v>60</v>
      </c>
      <c r="E1510" s="365">
        <v>60</v>
      </c>
      <c r="F1510" s="365">
        <v>60</v>
      </c>
      <c r="G1510" s="365">
        <v>0</v>
      </c>
      <c r="H1510" s="366">
        <v>0.8</v>
      </c>
    </row>
    <row r="1511" spans="1:8" ht="14.25" customHeight="1">
      <c r="A1511" s="2" t="s">
        <v>897</v>
      </c>
      <c r="B1511" s="3" t="s">
        <v>236</v>
      </c>
      <c r="C1511" s="60"/>
      <c r="D1511" s="41">
        <f>SUM(D1512)</f>
        <v>160</v>
      </c>
      <c r="E1511" s="41">
        <f>SUM(E1512)</f>
        <v>104</v>
      </c>
      <c r="F1511" s="41">
        <f>SUM(F1512)</f>
        <v>104</v>
      </c>
      <c r="G1511" s="41">
        <f>SUM(G1512)</f>
        <v>0</v>
      </c>
      <c r="H1511" s="88"/>
    </row>
    <row r="1512" spans="1:8" ht="14.25" customHeight="1">
      <c r="A1512" s="9"/>
      <c r="B1512" s="11" t="s">
        <v>231</v>
      </c>
      <c r="C1512" s="193" t="s">
        <v>297</v>
      </c>
      <c r="D1512" s="357">
        <v>160</v>
      </c>
      <c r="E1512" s="365">
        <v>104</v>
      </c>
      <c r="F1512" s="365">
        <v>104</v>
      </c>
      <c r="G1512" s="365">
        <v>0</v>
      </c>
      <c r="H1512" s="366">
        <v>0.9</v>
      </c>
    </row>
    <row r="1513" spans="1:8" ht="14.25" customHeight="1">
      <c r="A1513" s="2" t="s">
        <v>898</v>
      </c>
      <c r="B1513" s="3" t="s">
        <v>79</v>
      </c>
      <c r="C1513" s="60"/>
      <c r="D1513" s="41">
        <f>SUM(D1514)</f>
        <v>9</v>
      </c>
      <c r="E1513" s="41">
        <f>SUM(E1514)</f>
        <v>3</v>
      </c>
      <c r="F1513" s="41">
        <f>SUM(F1514)</f>
        <v>3</v>
      </c>
      <c r="G1513" s="41">
        <f>SUM(G1514)</f>
        <v>0</v>
      </c>
      <c r="H1513" s="106"/>
    </row>
    <row r="1514" spans="1:8" ht="14.25" customHeight="1">
      <c r="A1514" s="9"/>
      <c r="B1514" s="11" t="s">
        <v>93</v>
      </c>
      <c r="C1514" s="193" t="s">
        <v>375</v>
      </c>
      <c r="D1514" s="357">
        <v>9</v>
      </c>
      <c r="E1514" s="365">
        <v>3</v>
      </c>
      <c r="F1514" s="365">
        <v>3</v>
      </c>
      <c r="G1514" s="365"/>
      <c r="H1514" s="366">
        <v>1</v>
      </c>
    </row>
    <row r="1515" spans="1:8" ht="14.25" customHeight="1">
      <c r="A1515" s="7" t="s">
        <v>899</v>
      </c>
      <c r="B1515" s="8" t="s">
        <v>54</v>
      </c>
      <c r="C1515" s="84"/>
      <c r="D1515" s="126">
        <f>SUM(D1516)</f>
        <v>30</v>
      </c>
      <c r="E1515" s="126">
        <f>SUM(E1516)</f>
        <v>13</v>
      </c>
      <c r="F1515" s="126">
        <f>SUM(F1516)</f>
        <v>13</v>
      </c>
      <c r="G1515" s="126">
        <f>SUM(G1516)</f>
        <v>0</v>
      </c>
      <c r="H1515" s="130"/>
    </row>
    <row r="1516" spans="1:8" ht="14.25" customHeight="1">
      <c r="A1516" s="9"/>
      <c r="B1516" s="11" t="s">
        <v>93</v>
      </c>
      <c r="C1516" s="400" t="s">
        <v>713</v>
      </c>
      <c r="D1516" s="357">
        <v>30</v>
      </c>
      <c r="E1516" s="357">
        <v>13</v>
      </c>
      <c r="F1516" s="357">
        <v>13</v>
      </c>
      <c r="G1516" s="383"/>
      <c r="H1516" s="358">
        <v>0.6</v>
      </c>
    </row>
    <row r="1517" spans="1:8" ht="14.25" customHeight="1">
      <c r="A1517" s="7" t="s">
        <v>918</v>
      </c>
      <c r="B1517" s="8" t="s">
        <v>146</v>
      </c>
      <c r="C1517" s="125"/>
      <c r="D1517" s="97">
        <f>SUM(D1518:D1520)</f>
        <v>631</v>
      </c>
      <c r="E1517" s="97">
        <f>SUM(E1518:E1520)</f>
        <v>281</v>
      </c>
      <c r="F1517" s="97">
        <f>SUM(F1518:F1520)</f>
        <v>281</v>
      </c>
      <c r="G1517" s="97">
        <f>SUM(G1518:G1520)</f>
        <v>0</v>
      </c>
      <c r="H1517" s="131"/>
    </row>
    <row r="1518" spans="1:8" ht="14.25" customHeight="1">
      <c r="A1518" s="7"/>
      <c r="B1518" s="13" t="s">
        <v>240</v>
      </c>
      <c r="C1518" s="125" t="s">
        <v>313</v>
      </c>
      <c r="D1518" s="85">
        <v>141</v>
      </c>
      <c r="E1518" s="409">
        <v>23</v>
      </c>
      <c r="F1518" s="410">
        <v>23</v>
      </c>
      <c r="G1518" s="410"/>
      <c r="H1518" s="113">
        <v>0.3</v>
      </c>
    </row>
    <row r="1519" spans="1:8" ht="14.25" customHeight="1">
      <c r="A1519" s="5"/>
      <c r="B1519" s="10" t="s">
        <v>93</v>
      </c>
      <c r="C1519" s="192" t="s">
        <v>746</v>
      </c>
      <c r="D1519" s="73">
        <v>300</v>
      </c>
      <c r="E1519" s="411">
        <v>223</v>
      </c>
      <c r="F1519" s="385">
        <v>223</v>
      </c>
      <c r="G1519" s="385"/>
      <c r="H1519" s="412">
        <v>0.5</v>
      </c>
    </row>
    <row r="1520" spans="1:8" ht="14.25" customHeight="1">
      <c r="A1520" s="9"/>
      <c r="B1520" s="11" t="s">
        <v>231</v>
      </c>
      <c r="C1520" s="400" t="s">
        <v>316</v>
      </c>
      <c r="D1520" s="365">
        <v>190</v>
      </c>
      <c r="E1520" s="413">
        <v>35</v>
      </c>
      <c r="F1520" s="357">
        <v>35</v>
      </c>
      <c r="G1520" s="357">
        <v>0</v>
      </c>
      <c r="H1520" s="408">
        <v>0.7</v>
      </c>
    </row>
    <row r="1521" spans="1:8" ht="14.25" customHeight="1">
      <c r="A1521" s="2" t="s">
        <v>900</v>
      </c>
      <c r="B1521" s="3" t="s">
        <v>434</v>
      </c>
      <c r="C1521" s="116"/>
      <c r="D1521" s="41">
        <f>SUM(D1522)</f>
        <v>30</v>
      </c>
      <c r="E1521" s="41">
        <f>SUM(E1522)</f>
        <v>8</v>
      </c>
      <c r="F1521" s="41">
        <f>SUM(F1522)</f>
        <v>8</v>
      </c>
      <c r="G1521" s="41">
        <f>SUM(G1522)</f>
        <v>0</v>
      </c>
      <c r="H1521" s="131"/>
    </row>
    <row r="1522" spans="1:8" ht="14.25" customHeight="1">
      <c r="A1522" s="9"/>
      <c r="B1522" s="11" t="s">
        <v>93</v>
      </c>
      <c r="C1522" s="400" t="s">
        <v>713</v>
      </c>
      <c r="D1522" s="357">
        <v>30</v>
      </c>
      <c r="E1522" s="357">
        <v>8</v>
      </c>
      <c r="F1522" s="357">
        <v>8</v>
      </c>
      <c r="G1522" s="383"/>
      <c r="H1522" s="358">
        <v>0.5</v>
      </c>
    </row>
    <row r="1523" spans="1:8" ht="14.25" customHeight="1">
      <c r="A1523" s="2" t="s">
        <v>919</v>
      </c>
      <c r="B1523" s="3" t="s">
        <v>94</v>
      </c>
      <c r="C1523" s="15"/>
      <c r="D1523" s="128">
        <f>SUM(D1524:D1541)</f>
        <v>3737</v>
      </c>
      <c r="E1523" s="128">
        <f>SUM(E1524:E1541)</f>
        <v>2447</v>
      </c>
      <c r="F1523" s="128">
        <f>SUM(F1524:F1541)</f>
        <v>2411</v>
      </c>
      <c r="G1523" s="128">
        <f>SUM(G1524:G1541)</f>
        <v>0</v>
      </c>
      <c r="H1523" s="45"/>
    </row>
    <row r="1524" spans="1:8" ht="14.25" customHeight="1">
      <c r="A1524" s="5"/>
      <c r="B1524" s="10" t="s">
        <v>160</v>
      </c>
      <c r="C1524" s="339" t="s">
        <v>320</v>
      </c>
      <c r="D1524" s="385">
        <v>200</v>
      </c>
      <c r="E1524" s="73">
        <v>60</v>
      </c>
      <c r="F1524" s="73">
        <v>60</v>
      </c>
      <c r="G1524" s="73"/>
      <c r="H1524" s="362">
        <v>0.3</v>
      </c>
    </row>
    <row r="1525" spans="1:8" ht="14.25" customHeight="1">
      <c r="A1525" s="5"/>
      <c r="B1525" s="10"/>
      <c r="C1525" s="339" t="s">
        <v>306</v>
      </c>
      <c r="D1525" s="385">
        <v>29</v>
      </c>
      <c r="E1525" s="73">
        <v>24</v>
      </c>
      <c r="F1525" s="73"/>
      <c r="G1525" s="73"/>
      <c r="H1525" s="362">
        <v>0.4</v>
      </c>
    </row>
    <row r="1526" spans="1:8" ht="14.25" customHeight="1">
      <c r="A1526" s="5"/>
      <c r="B1526" s="10"/>
      <c r="C1526" s="339" t="s">
        <v>320</v>
      </c>
      <c r="D1526" s="385">
        <v>50</v>
      </c>
      <c r="E1526" s="73">
        <v>36</v>
      </c>
      <c r="F1526" s="73">
        <v>36</v>
      </c>
      <c r="G1526" s="73"/>
      <c r="H1526" s="362">
        <v>0.9</v>
      </c>
    </row>
    <row r="1527" spans="1:8" ht="14.25" customHeight="1">
      <c r="A1527" s="5"/>
      <c r="B1527" s="10" t="s">
        <v>184</v>
      </c>
      <c r="C1527" s="339" t="s">
        <v>313</v>
      </c>
      <c r="D1527" s="385">
        <v>77</v>
      </c>
      <c r="E1527" s="73">
        <v>77</v>
      </c>
      <c r="F1527" s="73">
        <v>65</v>
      </c>
      <c r="G1527" s="73">
        <v>0</v>
      </c>
      <c r="H1527" s="362">
        <v>0.5</v>
      </c>
    </row>
    <row r="1528" spans="1:8" ht="14.25" customHeight="1">
      <c r="A1528" s="5"/>
      <c r="B1528" s="10" t="s">
        <v>240</v>
      </c>
      <c r="C1528" s="339" t="s">
        <v>314</v>
      </c>
      <c r="D1528" s="385">
        <v>51</v>
      </c>
      <c r="E1528" s="73">
        <v>38</v>
      </c>
      <c r="F1528" s="73">
        <v>38</v>
      </c>
      <c r="G1528" s="73"/>
      <c r="H1528" s="362">
        <v>0.4</v>
      </c>
    </row>
    <row r="1529" spans="1:8" ht="14.25" customHeight="1">
      <c r="A1529" s="12"/>
      <c r="B1529" s="10"/>
      <c r="C1529" s="342" t="s">
        <v>302</v>
      </c>
      <c r="D1529" s="380">
        <v>212</v>
      </c>
      <c r="E1529" s="363">
        <v>212</v>
      </c>
      <c r="F1529" s="363">
        <v>212</v>
      </c>
      <c r="G1529" s="363"/>
      <c r="H1529" s="364">
        <v>0.3</v>
      </c>
    </row>
    <row r="1530" spans="1:8" ht="14.25" customHeight="1">
      <c r="A1530" s="12"/>
      <c r="B1530" s="10"/>
      <c r="C1530" s="342" t="s">
        <v>306</v>
      </c>
      <c r="D1530" s="380">
        <v>20</v>
      </c>
      <c r="E1530" s="363">
        <v>10</v>
      </c>
      <c r="F1530" s="363">
        <v>10</v>
      </c>
      <c r="G1530" s="363"/>
      <c r="H1530" s="364">
        <v>0.5</v>
      </c>
    </row>
    <row r="1531" spans="1:8" ht="14.25" customHeight="1">
      <c r="A1531" s="12"/>
      <c r="B1531" s="10"/>
      <c r="C1531" s="342" t="s">
        <v>298</v>
      </c>
      <c r="D1531" s="380">
        <v>48</v>
      </c>
      <c r="E1531" s="363">
        <v>48</v>
      </c>
      <c r="F1531" s="363">
        <v>48</v>
      </c>
      <c r="G1531" s="363"/>
      <c r="H1531" s="364">
        <v>0.4</v>
      </c>
    </row>
    <row r="1532" spans="1:8" ht="14.25" customHeight="1">
      <c r="A1532" s="12"/>
      <c r="B1532" s="10"/>
      <c r="C1532" s="342" t="s">
        <v>301</v>
      </c>
      <c r="D1532" s="380">
        <v>115</v>
      </c>
      <c r="E1532" s="363">
        <v>115</v>
      </c>
      <c r="F1532" s="363">
        <v>115</v>
      </c>
      <c r="G1532" s="363"/>
      <c r="H1532" s="364">
        <v>0.3</v>
      </c>
    </row>
    <row r="1533" spans="1:8" ht="14.25" customHeight="1">
      <c r="A1533" s="12"/>
      <c r="B1533" s="10"/>
      <c r="C1533" s="342" t="s">
        <v>309</v>
      </c>
      <c r="D1533" s="380">
        <v>50</v>
      </c>
      <c r="E1533" s="363">
        <v>42</v>
      </c>
      <c r="F1533" s="363">
        <v>42</v>
      </c>
      <c r="G1533" s="363"/>
      <c r="H1533" s="364">
        <v>0.2</v>
      </c>
    </row>
    <row r="1534" spans="1:8" ht="14.25" customHeight="1">
      <c r="A1534" s="12"/>
      <c r="B1534" s="10" t="s">
        <v>231</v>
      </c>
      <c r="C1534" s="406" t="s">
        <v>304</v>
      </c>
      <c r="D1534" s="414">
        <v>10</v>
      </c>
      <c r="E1534" s="414">
        <v>10</v>
      </c>
      <c r="F1534" s="414">
        <v>10</v>
      </c>
      <c r="G1534" s="414">
        <v>0</v>
      </c>
      <c r="H1534" s="415" t="s">
        <v>368</v>
      </c>
    </row>
    <row r="1535" spans="1:8" ht="14.25" customHeight="1">
      <c r="A1535" s="12"/>
      <c r="B1535" s="19"/>
      <c r="C1535" s="406" t="s">
        <v>321</v>
      </c>
      <c r="D1535" s="414">
        <v>20</v>
      </c>
      <c r="E1535" s="414">
        <v>20</v>
      </c>
      <c r="F1535" s="414">
        <v>20</v>
      </c>
      <c r="G1535" s="414">
        <v>0</v>
      </c>
      <c r="H1535" s="415" t="s">
        <v>555</v>
      </c>
    </row>
    <row r="1536" spans="1:8" ht="14.25" customHeight="1">
      <c r="A1536" s="12"/>
      <c r="B1536" s="19"/>
      <c r="C1536" s="406" t="s">
        <v>320</v>
      </c>
      <c r="D1536" s="414">
        <v>500</v>
      </c>
      <c r="E1536" s="414">
        <v>384</v>
      </c>
      <c r="F1536" s="414">
        <v>384</v>
      </c>
      <c r="G1536" s="414">
        <v>0</v>
      </c>
      <c r="H1536" s="415">
        <v>0.9</v>
      </c>
    </row>
    <row r="1537" spans="1:8" ht="14.25" customHeight="1">
      <c r="A1537" s="12"/>
      <c r="B1537" s="19"/>
      <c r="C1537" s="406" t="s">
        <v>313</v>
      </c>
      <c r="D1537" s="414">
        <v>550</v>
      </c>
      <c r="E1537" s="414">
        <v>15</v>
      </c>
      <c r="F1537" s="414">
        <v>15</v>
      </c>
      <c r="G1537" s="414">
        <v>0</v>
      </c>
      <c r="H1537" s="415">
        <v>1</v>
      </c>
    </row>
    <row r="1538" spans="1:8" ht="14.25" customHeight="1">
      <c r="A1538" s="12"/>
      <c r="B1538" s="19"/>
      <c r="C1538" s="406" t="s">
        <v>306</v>
      </c>
      <c r="D1538" s="414">
        <v>200</v>
      </c>
      <c r="E1538" s="414">
        <v>184</v>
      </c>
      <c r="F1538" s="414">
        <v>184</v>
      </c>
      <c r="G1538" s="414">
        <v>0</v>
      </c>
      <c r="H1538" s="415">
        <v>0.8</v>
      </c>
    </row>
    <row r="1539" spans="1:8" ht="14.25" customHeight="1">
      <c r="A1539" s="12"/>
      <c r="B1539" s="19" t="s">
        <v>93</v>
      </c>
      <c r="C1539" s="406" t="s">
        <v>711</v>
      </c>
      <c r="D1539" s="414">
        <v>1240</v>
      </c>
      <c r="E1539" s="414">
        <v>1135</v>
      </c>
      <c r="F1539" s="414">
        <v>1135</v>
      </c>
      <c r="G1539" s="414"/>
      <c r="H1539" s="415">
        <v>0.2</v>
      </c>
    </row>
    <row r="1540" spans="1:8" ht="14.25" customHeight="1">
      <c r="A1540" s="12"/>
      <c r="B1540" s="19"/>
      <c r="C1540" s="406" t="s">
        <v>721</v>
      </c>
      <c r="D1540" s="414">
        <v>345</v>
      </c>
      <c r="E1540" s="414">
        <v>36</v>
      </c>
      <c r="F1540" s="414">
        <v>36</v>
      </c>
      <c r="G1540" s="414"/>
      <c r="H1540" s="415">
        <v>0.6</v>
      </c>
    </row>
    <row r="1541" spans="1:8" ht="14.25" customHeight="1">
      <c r="A1541" s="9"/>
      <c r="B1541" s="193"/>
      <c r="C1541" s="193" t="s">
        <v>746</v>
      </c>
      <c r="D1541" s="357">
        <v>20</v>
      </c>
      <c r="E1541" s="365">
        <v>1</v>
      </c>
      <c r="F1541" s="365">
        <v>1</v>
      </c>
      <c r="G1541" s="365"/>
      <c r="H1541" s="366">
        <v>0.65</v>
      </c>
    </row>
    <row r="1542" spans="1:8" ht="14.25" customHeight="1">
      <c r="A1542" s="7" t="s">
        <v>901</v>
      </c>
      <c r="B1542" s="8" t="s">
        <v>175</v>
      </c>
      <c r="C1542" s="84"/>
      <c r="D1542" s="126">
        <f>SUM(D1543)</f>
        <v>26</v>
      </c>
      <c r="E1542" s="126">
        <f>SUM(E1543)</f>
        <v>26</v>
      </c>
      <c r="F1542" s="126">
        <f>SUM(F1543)</f>
        <v>26</v>
      </c>
      <c r="G1542" s="126">
        <f>SUM(G1543)</f>
        <v>0</v>
      </c>
      <c r="H1542" s="86"/>
    </row>
    <row r="1543" spans="1:8" ht="14.25" customHeight="1">
      <c r="A1543" s="9"/>
      <c r="B1543" s="11" t="s">
        <v>184</v>
      </c>
      <c r="C1543" s="193" t="s">
        <v>314</v>
      </c>
      <c r="D1543" s="357">
        <v>26</v>
      </c>
      <c r="E1543" s="365">
        <v>26</v>
      </c>
      <c r="F1543" s="365">
        <v>26</v>
      </c>
      <c r="G1543" s="365">
        <v>0</v>
      </c>
      <c r="H1543" s="366">
        <v>1.2</v>
      </c>
    </row>
    <row r="1544" spans="1:8" ht="14.25" customHeight="1">
      <c r="A1544" s="2" t="s">
        <v>902</v>
      </c>
      <c r="B1544" s="3" t="s">
        <v>770</v>
      </c>
      <c r="C1544" s="116"/>
      <c r="D1544" s="41">
        <f>SUM(D1545)</f>
        <v>90</v>
      </c>
      <c r="E1544" s="41">
        <f>SUM(E1545)</f>
        <v>80</v>
      </c>
      <c r="F1544" s="41">
        <f>SUM(F1545)</f>
        <v>80</v>
      </c>
      <c r="G1544" s="41">
        <f>SUM(G1545)</f>
        <v>0</v>
      </c>
      <c r="H1544" s="131"/>
    </row>
    <row r="1545" spans="1:8" ht="14.25" customHeight="1">
      <c r="A1545" s="9"/>
      <c r="B1545" s="11" t="s">
        <v>93</v>
      </c>
      <c r="C1545" s="400" t="s">
        <v>711</v>
      </c>
      <c r="D1545" s="357">
        <v>90</v>
      </c>
      <c r="E1545" s="357">
        <v>80</v>
      </c>
      <c r="F1545" s="357">
        <v>80</v>
      </c>
      <c r="G1545" s="383"/>
      <c r="H1545" s="358">
        <v>0.5</v>
      </c>
    </row>
    <row r="1546" spans="1:8" ht="14.25" customHeight="1">
      <c r="A1546" s="7" t="s">
        <v>903</v>
      </c>
      <c r="B1546" s="8" t="s">
        <v>55</v>
      </c>
      <c r="C1546" s="46"/>
      <c r="D1546" s="129">
        <f>SUM(D1547)</f>
        <v>30</v>
      </c>
      <c r="E1546" s="129">
        <f>SUM(E1547)</f>
        <v>9</v>
      </c>
      <c r="F1546" s="129">
        <f>SUM(F1547)</f>
        <v>9</v>
      </c>
      <c r="G1546" s="129">
        <f>SUM(G1547)</f>
        <v>0</v>
      </c>
      <c r="H1546" s="72"/>
    </row>
    <row r="1547" spans="1:8" ht="14.25" customHeight="1">
      <c r="A1547" s="9"/>
      <c r="B1547" s="11" t="s">
        <v>93</v>
      </c>
      <c r="C1547" s="400" t="s">
        <v>713</v>
      </c>
      <c r="D1547" s="357">
        <v>30</v>
      </c>
      <c r="E1547" s="357">
        <v>9</v>
      </c>
      <c r="F1547" s="357">
        <v>9</v>
      </c>
      <c r="G1547" s="383"/>
      <c r="H1547" s="358">
        <v>1.3</v>
      </c>
    </row>
    <row r="1548" spans="1:8" ht="26.25" customHeight="1">
      <c r="A1548" s="7" t="s">
        <v>904</v>
      </c>
      <c r="B1548" s="8" t="s">
        <v>389</v>
      </c>
      <c r="C1548" s="46"/>
      <c r="D1548" s="129">
        <f>SUM(D1549:D1550)</f>
        <v>170</v>
      </c>
      <c r="E1548" s="129">
        <f>SUM(E1549:E1550)</f>
        <v>56</v>
      </c>
      <c r="F1548" s="129">
        <f>SUM(F1549:F1550)</f>
        <v>56</v>
      </c>
      <c r="G1548" s="129">
        <f>SUM(G1549:G1550)</f>
        <v>0</v>
      </c>
      <c r="H1548" s="72"/>
    </row>
    <row r="1549" spans="1:8" ht="14.25" customHeight="1">
      <c r="A1549" s="33"/>
      <c r="B1549" s="13" t="s">
        <v>231</v>
      </c>
      <c r="C1549" s="55" t="s">
        <v>456</v>
      </c>
      <c r="D1549" s="102">
        <v>140</v>
      </c>
      <c r="E1549" s="102">
        <v>55</v>
      </c>
      <c r="F1549" s="102">
        <v>55</v>
      </c>
      <c r="G1549" s="101">
        <v>0</v>
      </c>
      <c r="H1549" s="115">
        <v>1</v>
      </c>
    </row>
    <row r="1550" spans="1:8" ht="14.25" customHeight="1">
      <c r="A1550" s="9"/>
      <c r="B1550" s="11" t="s">
        <v>93</v>
      </c>
      <c r="C1550" s="400" t="s">
        <v>713</v>
      </c>
      <c r="D1550" s="357">
        <v>30</v>
      </c>
      <c r="E1550" s="357">
        <v>1</v>
      </c>
      <c r="F1550" s="357">
        <v>1</v>
      </c>
      <c r="G1550" s="383"/>
      <c r="H1550" s="358">
        <v>1.3</v>
      </c>
    </row>
    <row r="1551" spans="1:8" ht="14.25" customHeight="1">
      <c r="A1551" s="2" t="s">
        <v>905</v>
      </c>
      <c r="B1551" s="3" t="s">
        <v>207</v>
      </c>
      <c r="C1551" s="116"/>
      <c r="D1551" s="41">
        <f>SUM(D1552:D1554)</f>
        <v>270</v>
      </c>
      <c r="E1551" s="41">
        <f>SUM(E1552:E1554)</f>
        <v>112</v>
      </c>
      <c r="F1551" s="41">
        <f>SUM(F1552:F1554)</f>
        <v>112</v>
      </c>
      <c r="G1551" s="41">
        <f>SUM(G1552:G1554)</f>
        <v>0</v>
      </c>
      <c r="H1551" s="117"/>
    </row>
    <row r="1552" spans="1:8" ht="14.25" customHeight="1">
      <c r="A1552" s="5"/>
      <c r="B1552" s="10" t="s">
        <v>231</v>
      </c>
      <c r="C1552" s="192" t="s">
        <v>304</v>
      </c>
      <c r="D1552" s="385">
        <v>20</v>
      </c>
      <c r="E1552" s="385">
        <v>18</v>
      </c>
      <c r="F1552" s="385">
        <v>18</v>
      </c>
      <c r="G1552" s="385">
        <v>0</v>
      </c>
      <c r="H1552" s="367" t="s">
        <v>556</v>
      </c>
    </row>
    <row r="1553" spans="1:8" ht="14.25" customHeight="1">
      <c r="A1553" s="5"/>
      <c r="B1553" s="14"/>
      <c r="C1553" s="192" t="s">
        <v>304</v>
      </c>
      <c r="D1553" s="385">
        <v>225</v>
      </c>
      <c r="E1553" s="385">
        <v>87</v>
      </c>
      <c r="F1553" s="385">
        <v>87</v>
      </c>
      <c r="G1553" s="385">
        <v>0</v>
      </c>
      <c r="H1553" s="367">
        <v>0.6</v>
      </c>
    </row>
    <row r="1554" spans="1:8" ht="14.25" customHeight="1">
      <c r="A1554" s="9"/>
      <c r="B1554" s="70"/>
      <c r="C1554" s="400" t="s">
        <v>320</v>
      </c>
      <c r="D1554" s="357">
        <v>25</v>
      </c>
      <c r="E1554" s="357">
        <v>7</v>
      </c>
      <c r="F1554" s="357">
        <v>7</v>
      </c>
      <c r="G1554" s="383">
        <v>0</v>
      </c>
      <c r="H1554" s="358" t="s">
        <v>517</v>
      </c>
    </row>
    <row r="1555" spans="1:8" ht="14.25" customHeight="1">
      <c r="A1555" s="7" t="s">
        <v>906</v>
      </c>
      <c r="B1555" s="8" t="s">
        <v>123</v>
      </c>
      <c r="C1555" s="125"/>
      <c r="D1555" s="126">
        <f>SUM(D1556:D1564)</f>
        <v>742</v>
      </c>
      <c r="E1555" s="126">
        <f>SUM(E1556:E1564)</f>
        <v>511</v>
      </c>
      <c r="F1555" s="126">
        <f>SUM(F1556:F1564)</f>
        <v>469</v>
      </c>
      <c r="G1555" s="126">
        <f>SUM(G1556:G1564)</f>
        <v>0</v>
      </c>
      <c r="H1555" s="113"/>
    </row>
    <row r="1556" spans="1:8" ht="14.25" customHeight="1">
      <c r="A1556" s="5"/>
      <c r="B1556" s="10" t="s">
        <v>160</v>
      </c>
      <c r="C1556" s="192" t="s">
        <v>292</v>
      </c>
      <c r="D1556" s="385">
        <v>40</v>
      </c>
      <c r="E1556" s="385">
        <v>27</v>
      </c>
      <c r="F1556" s="385"/>
      <c r="G1556" s="401"/>
      <c r="H1556" s="367">
        <v>1.2</v>
      </c>
    </row>
    <row r="1557" spans="1:8" ht="14.25" customHeight="1">
      <c r="A1557" s="5"/>
      <c r="B1557" s="10"/>
      <c r="C1557" s="192" t="s">
        <v>306</v>
      </c>
      <c r="D1557" s="385">
        <v>20</v>
      </c>
      <c r="E1557" s="385">
        <v>15</v>
      </c>
      <c r="F1557" s="385"/>
      <c r="G1557" s="401"/>
      <c r="H1557" s="367">
        <v>0.7</v>
      </c>
    </row>
    <row r="1558" spans="1:8" ht="14.25" customHeight="1">
      <c r="A1558" s="5"/>
      <c r="B1558" s="10" t="s">
        <v>240</v>
      </c>
      <c r="C1558" s="192" t="s">
        <v>315</v>
      </c>
      <c r="D1558" s="385">
        <v>120</v>
      </c>
      <c r="E1558" s="385">
        <v>117</v>
      </c>
      <c r="F1558" s="385">
        <v>117</v>
      </c>
      <c r="G1558" s="401"/>
      <c r="H1558" s="367">
        <v>1.5</v>
      </c>
    </row>
    <row r="1559" spans="1:8" ht="14.25" customHeight="1">
      <c r="A1559" s="5"/>
      <c r="B1559" s="10"/>
      <c r="C1559" s="192" t="s">
        <v>298</v>
      </c>
      <c r="D1559" s="385">
        <v>87</v>
      </c>
      <c r="E1559" s="385">
        <v>69</v>
      </c>
      <c r="F1559" s="385">
        <v>69</v>
      </c>
      <c r="G1559" s="401"/>
      <c r="H1559" s="367">
        <v>1.25</v>
      </c>
    </row>
    <row r="1560" spans="1:8" ht="14.25" customHeight="1">
      <c r="A1560" s="5"/>
      <c r="B1560" s="10"/>
      <c r="C1560" s="192" t="s">
        <v>296</v>
      </c>
      <c r="D1560" s="385">
        <v>45</v>
      </c>
      <c r="E1560" s="385">
        <v>3</v>
      </c>
      <c r="F1560" s="385">
        <v>3</v>
      </c>
      <c r="G1560" s="401"/>
      <c r="H1560" s="367">
        <v>0.5</v>
      </c>
    </row>
    <row r="1561" spans="1:8" ht="14.25" customHeight="1">
      <c r="A1561" s="5"/>
      <c r="B1561" s="10"/>
      <c r="C1561" s="192" t="s">
        <v>310</v>
      </c>
      <c r="D1561" s="385">
        <v>300</v>
      </c>
      <c r="E1561" s="385">
        <v>198</v>
      </c>
      <c r="F1561" s="385">
        <v>198</v>
      </c>
      <c r="G1561" s="401"/>
      <c r="H1561" s="367">
        <v>0.6</v>
      </c>
    </row>
    <row r="1562" spans="1:8" ht="14.25" customHeight="1">
      <c r="A1562" s="5"/>
      <c r="B1562" s="10"/>
      <c r="C1562" s="192" t="s">
        <v>359</v>
      </c>
      <c r="D1562" s="385">
        <v>32</v>
      </c>
      <c r="E1562" s="385">
        <v>30</v>
      </c>
      <c r="F1562" s="385">
        <v>30</v>
      </c>
      <c r="G1562" s="401"/>
      <c r="H1562" s="367">
        <v>0.5</v>
      </c>
    </row>
    <row r="1563" spans="1:8" ht="14.25" customHeight="1">
      <c r="A1563" s="5"/>
      <c r="B1563" s="10" t="s">
        <v>231</v>
      </c>
      <c r="C1563" s="192" t="s">
        <v>314</v>
      </c>
      <c r="D1563" s="73">
        <v>50</v>
      </c>
      <c r="E1563" s="73">
        <v>17</v>
      </c>
      <c r="F1563" s="73">
        <v>17</v>
      </c>
      <c r="G1563" s="73">
        <v>0</v>
      </c>
      <c r="H1563" s="362">
        <v>1.6</v>
      </c>
    </row>
    <row r="1564" spans="1:8" ht="14.25" customHeight="1">
      <c r="A1564" s="9"/>
      <c r="B1564" s="11"/>
      <c r="C1564" s="400" t="s">
        <v>316</v>
      </c>
      <c r="D1564" s="365">
        <v>48</v>
      </c>
      <c r="E1564" s="365">
        <v>35</v>
      </c>
      <c r="F1564" s="365">
        <v>35</v>
      </c>
      <c r="G1564" s="365">
        <v>0</v>
      </c>
      <c r="H1564" s="416" t="s">
        <v>579</v>
      </c>
    </row>
    <row r="1565" spans="1:8" ht="14.25" customHeight="1">
      <c r="A1565" s="2" t="s">
        <v>907</v>
      </c>
      <c r="B1565" s="3" t="s">
        <v>124</v>
      </c>
      <c r="C1565" s="15"/>
      <c r="D1565" s="128">
        <f>SUM(D1566:D1572)</f>
        <v>2427</v>
      </c>
      <c r="E1565" s="128">
        <f>SUM(E1566:E1572)</f>
        <v>1587</v>
      </c>
      <c r="F1565" s="128">
        <f>SUM(F1566:F1572)</f>
        <v>1572</v>
      </c>
      <c r="G1565" s="128">
        <f>SUM(G1566:G1572)</f>
        <v>0</v>
      </c>
      <c r="H1565" s="45"/>
    </row>
    <row r="1566" spans="1:8" ht="14.25" customHeight="1">
      <c r="A1566" s="5"/>
      <c r="B1566" s="10" t="s">
        <v>160</v>
      </c>
      <c r="C1566" s="192" t="s">
        <v>320</v>
      </c>
      <c r="D1566" s="385">
        <v>200</v>
      </c>
      <c r="E1566" s="385">
        <v>140</v>
      </c>
      <c r="F1566" s="385">
        <v>140</v>
      </c>
      <c r="G1566" s="401"/>
      <c r="H1566" s="367">
        <v>0.5</v>
      </c>
    </row>
    <row r="1567" spans="1:8" ht="14.25" customHeight="1">
      <c r="A1567" s="5"/>
      <c r="B1567" s="10"/>
      <c r="C1567" s="192" t="s">
        <v>306</v>
      </c>
      <c r="D1567" s="385">
        <v>20</v>
      </c>
      <c r="E1567" s="385">
        <v>15</v>
      </c>
      <c r="F1567" s="385"/>
      <c r="G1567" s="401"/>
      <c r="H1567" s="367">
        <v>0.4</v>
      </c>
    </row>
    <row r="1568" spans="1:8" ht="14.25" customHeight="1">
      <c r="A1568" s="5"/>
      <c r="B1568" s="10"/>
      <c r="C1568" s="192" t="s">
        <v>600</v>
      </c>
      <c r="D1568" s="385">
        <v>300</v>
      </c>
      <c r="E1568" s="385">
        <v>260</v>
      </c>
      <c r="F1568" s="385">
        <v>260</v>
      </c>
      <c r="G1568" s="401"/>
      <c r="H1568" s="367">
        <v>0.35</v>
      </c>
    </row>
    <row r="1569" spans="1:8" ht="14.25" customHeight="1">
      <c r="A1569" s="5"/>
      <c r="B1569" s="10" t="s">
        <v>240</v>
      </c>
      <c r="C1569" s="192" t="s">
        <v>315</v>
      </c>
      <c r="D1569" s="385">
        <v>507</v>
      </c>
      <c r="E1569" s="385">
        <v>378</v>
      </c>
      <c r="F1569" s="385">
        <v>378</v>
      </c>
      <c r="G1569" s="401"/>
      <c r="H1569" s="367">
        <v>0.5</v>
      </c>
    </row>
    <row r="1570" spans="1:8" ht="14.25" customHeight="1">
      <c r="A1570" s="12"/>
      <c r="B1570" s="19"/>
      <c r="C1570" s="406" t="s">
        <v>298</v>
      </c>
      <c r="D1570" s="380">
        <v>185</v>
      </c>
      <c r="E1570" s="380">
        <v>149</v>
      </c>
      <c r="F1570" s="380">
        <v>149</v>
      </c>
      <c r="G1570" s="379"/>
      <c r="H1570" s="43">
        <v>0.6</v>
      </c>
    </row>
    <row r="1571" spans="1:8" ht="14.25" customHeight="1">
      <c r="A1571" s="12"/>
      <c r="B1571" s="19"/>
      <c r="C1571" s="406" t="s">
        <v>295</v>
      </c>
      <c r="D1571" s="380">
        <v>1200</v>
      </c>
      <c r="E1571" s="380">
        <v>630</v>
      </c>
      <c r="F1571" s="380">
        <v>630</v>
      </c>
      <c r="G1571" s="379"/>
      <c r="H1571" s="43">
        <v>0.6</v>
      </c>
    </row>
    <row r="1572" spans="1:8" ht="14.25" customHeight="1">
      <c r="A1572" s="9"/>
      <c r="B1572" s="11" t="s">
        <v>93</v>
      </c>
      <c r="C1572" s="400" t="s">
        <v>728</v>
      </c>
      <c r="D1572" s="357">
        <v>15</v>
      </c>
      <c r="E1572" s="357">
        <v>15</v>
      </c>
      <c r="F1572" s="357">
        <v>15</v>
      </c>
      <c r="G1572" s="383"/>
      <c r="H1572" s="358">
        <v>0.25</v>
      </c>
    </row>
    <row r="1573" spans="1:8" ht="14.25" customHeight="1">
      <c r="A1573" s="2" t="s">
        <v>908</v>
      </c>
      <c r="B1573" s="3" t="s">
        <v>516</v>
      </c>
      <c r="C1573" s="116"/>
      <c r="D1573" s="41">
        <f>D1574</f>
        <v>420</v>
      </c>
      <c r="E1573" s="41">
        <f>E1574</f>
        <v>245</v>
      </c>
      <c r="F1573" s="41">
        <f>F1574</f>
        <v>245</v>
      </c>
      <c r="G1573" s="41">
        <f>G1574</f>
        <v>0</v>
      </c>
      <c r="H1573" s="117"/>
    </row>
    <row r="1574" spans="1:8" ht="14.25" customHeight="1">
      <c r="A1574" s="9"/>
      <c r="B1574" s="11" t="s">
        <v>231</v>
      </c>
      <c r="C1574" s="400" t="s">
        <v>304</v>
      </c>
      <c r="D1574" s="357">
        <v>420</v>
      </c>
      <c r="E1574" s="357">
        <v>245</v>
      </c>
      <c r="F1574" s="357">
        <v>245</v>
      </c>
      <c r="G1574" s="383">
        <v>0</v>
      </c>
      <c r="H1574" s="358">
        <v>0.6</v>
      </c>
    </row>
    <row r="1575" spans="1:8" ht="14.25" customHeight="1">
      <c r="A1575" s="108" t="s">
        <v>909</v>
      </c>
      <c r="B1575" s="78" t="s">
        <v>378</v>
      </c>
      <c r="C1575" s="123"/>
      <c r="D1575" s="124">
        <f>SUM(D1576)</f>
        <v>11</v>
      </c>
      <c r="E1575" s="124">
        <f>SUM(E1576)</f>
        <v>4</v>
      </c>
      <c r="F1575" s="124">
        <f>SUM(F1576)</f>
        <v>4</v>
      </c>
      <c r="G1575" s="124">
        <f>SUM(G1576)</f>
        <v>0</v>
      </c>
      <c r="H1575" s="132"/>
    </row>
    <row r="1576" spans="1:8" ht="14.25" customHeight="1">
      <c r="A1576" s="9"/>
      <c r="B1576" s="11" t="s">
        <v>231</v>
      </c>
      <c r="C1576" s="400" t="s">
        <v>313</v>
      </c>
      <c r="D1576" s="357">
        <v>11</v>
      </c>
      <c r="E1576" s="357">
        <v>4</v>
      </c>
      <c r="F1576" s="357">
        <v>4</v>
      </c>
      <c r="G1576" s="383">
        <v>0</v>
      </c>
      <c r="H1576" s="358">
        <v>1</v>
      </c>
    </row>
    <row r="1577" spans="1:8" s="4" customFormat="1" ht="14.25" customHeight="1">
      <c r="A1577" s="2" t="s">
        <v>910</v>
      </c>
      <c r="B1577" s="3" t="s">
        <v>796</v>
      </c>
      <c r="C1577" s="142"/>
      <c r="D1577" s="41">
        <f>SUM(D1578:D1579)</f>
        <v>332</v>
      </c>
      <c r="E1577" s="41">
        <f>SUM(E1578:E1579)</f>
        <v>329</v>
      </c>
      <c r="F1577" s="41">
        <f>SUM(F1578:F1579)</f>
        <v>329</v>
      </c>
      <c r="G1577" s="41">
        <f>SUM(G1578:G1579)</f>
        <v>0</v>
      </c>
      <c r="H1577" s="42"/>
    </row>
    <row r="1578" spans="1:8" ht="14.25" customHeight="1">
      <c r="A1578" s="112"/>
      <c r="B1578" s="163" t="s">
        <v>240</v>
      </c>
      <c r="C1578" s="55" t="s">
        <v>315</v>
      </c>
      <c r="D1578" s="102">
        <v>170</v>
      </c>
      <c r="E1578" s="102">
        <v>170</v>
      </c>
      <c r="F1578" s="102">
        <v>170</v>
      </c>
      <c r="G1578" s="101"/>
      <c r="H1578" s="115">
        <v>1.5</v>
      </c>
    </row>
    <row r="1579" spans="1:8" ht="14.25" customHeight="1">
      <c r="A1579" s="9"/>
      <c r="B1579" s="11"/>
      <c r="C1579" s="400" t="s">
        <v>359</v>
      </c>
      <c r="D1579" s="357">
        <v>162</v>
      </c>
      <c r="E1579" s="357">
        <v>159</v>
      </c>
      <c r="F1579" s="357">
        <v>159</v>
      </c>
      <c r="G1579" s="383"/>
      <c r="H1579" s="358">
        <v>0.4</v>
      </c>
    </row>
    <row r="1580" spans="1:8" ht="14.25" customHeight="1">
      <c r="A1580" s="7" t="s">
        <v>911</v>
      </c>
      <c r="B1580" s="8" t="s">
        <v>583</v>
      </c>
      <c r="C1580" s="46"/>
      <c r="D1580" s="129">
        <f>SUM(D1581:D1586)</f>
        <v>383</v>
      </c>
      <c r="E1580" s="129">
        <f>SUM(E1581:E1586)</f>
        <v>261</v>
      </c>
      <c r="F1580" s="129">
        <f>SUM(F1581:F1586)</f>
        <v>259</v>
      </c>
      <c r="G1580" s="129">
        <f>SUM(G1581:G1586)</f>
        <v>0</v>
      </c>
      <c r="H1580" s="72"/>
    </row>
    <row r="1581" spans="1:8" ht="14.25" customHeight="1">
      <c r="A1581" s="12"/>
      <c r="B1581" s="10" t="s">
        <v>231</v>
      </c>
      <c r="C1581" s="342" t="s">
        <v>304</v>
      </c>
      <c r="D1581" s="380">
        <v>220</v>
      </c>
      <c r="E1581" s="363">
        <v>175</v>
      </c>
      <c r="F1581" s="363">
        <v>175</v>
      </c>
      <c r="G1581" s="363">
        <v>0</v>
      </c>
      <c r="H1581" s="364">
        <v>0.5</v>
      </c>
    </row>
    <row r="1582" spans="1:8" ht="14.25" customHeight="1">
      <c r="A1582" s="12"/>
      <c r="B1582" s="10"/>
      <c r="C1582" s="342" t="s">
        <v>320</v>
      </c>
      <c r="D1582" s="380">
        <v>80</v>
      </c>
      <c r="E1582" s="363">
        <v>1</v>
      </c>
      <c r="F1582" s="363">
        <v>1</v>
      </c>
      <c r="G1582" s="363">
        <v>0</v>
      </c>
      <c r="H1582" s="364">
        <v>0.8</v>
      </c>
    </row>
    <row r="1583" spans="1:8" ht="14.25" customHeight="1">
      <c r="A1583" s="12"/>
      <c r="B1583" s="10"/>
      <c r="C1583" s="342" t="s">
        <v>309</v>
      </c>
      <c r="D1583" s="380">
        <v>13</v>
      </c>
      <c r="E1583" s="363">
        <v>2</v>
      </c>
      <c r="F1583" s="363">
        <v>0</v>
      </c>
      <c r="G1583" s="363">
        <v>0</v>
      </c>
      <c r="H1583" s="364">
        <v>0.2</v>
      </c>
    </row>
    <row r="1584" spans="1:8" ht="14.25" customHeight="1">
      <c r="A1584" s="12"/>
      <c r="B1584" s="10" t="s">
        <v>93</v>
      </c>
      <c r="C1584" s="342" t="s">
        <v>746</v>
      </c>
      <c r="D1584" s="380">
        <v>38</v>
      </c>
      <c r="E1584" s="363">
        <v>38</v>
      </c>
      <c r="F1584" s="363">
        <v>38</v>
      </c>
      <c r="G1584" s="363"/>
      <c r="H1584" s="364">
        <v>0.8</v>
      </c>
    </row>
    <row r="1585" spans="1:8" ht="14.25" customHeight="1">
      <c r="A1585" s="12"/>
      <c r="B1585" s="10"/>
      <c r="C1585" s="342" t="s">
        <v>722</v>
      </c>
      <c r="D1585" s="363">
        <v>20</v>
      </c>
      <c r="E1585" s="363">
        <v>8</v>
      </c>
      <c r="F1585" s="363">
        <v>8</v>
      </c>
      <c r="G1585" s="363"/>
      <c r="H1585" s="364">
        <v>0.5</v>
      </c>
    </row>
    <row r="1586" spans="1:8" ht="14.25" customHeight="1">
      <c r="A1586" s="9"/>
      <c r="B1586" s="133"/>
      <c r="C1586" s="193" t="s">
        <v>730</v>
      </c>
      <c r="D1586" s="357">
        <v>12</v>
      </c>
      <c r="E1586" s="365">
        <v>37</v>
      </c>
      <c r="F1586" s="365">
        <v>37</v>
      </c>
      <c r="G1586" s="365"/>
      <c r="H1586" s="366">
        <v>0.6</v>
      </c>
    </row>
    <row r="1587" spans="1:8" ht="14.25" customHeight="1">
      <c r="A1587" s="2" t="s">
        <v>912</v>
      </c>
      <c r="B1587" s="3" t="s">
        <v>416</v>
      </c>
      <c r="C1587" s="60"/>
      <c r="D1587" s="41">
        <f>SUM(D1588)</f>
        <v>107</v>
      </c>
      <c r="E1587" s="41">
        <f>SUM(E1588)</f>
        <v>86</v>
      </c>
      <c r="F1587" s="41">
        <f>SUM(F1588)</f>
        <v>86</v>
      </c>
      <c r="G1587" s="41">
        <f>SUM(G1588)</f>
        <v>0</v>
      </c>
      <c r="H1587" s="88"/>
    </row>
    <row r="1588" spans="1:8" ht="14.25" customHeight="1">
      <c r="A1588" s="9"/>
      <c r="B1588" s="11" t="s">
        <v>240</v>
      </c>
      <c r="C1588" s="193" t="s">
        <v>313</v>
      </c>
      <c r="D1588" s="357">
        <v>107</v>
      </c>
      <c r="E1588" s="365">
        <v>86</v>
      </c>
      <c r="F1588" s="365">
        <v>86</v>
      </c>
      <c r="G1588" s="365"/>
      <c r="H1588" s="366">
        <v>0.5</v>
      </c>
    </row>
    <row r="1589" spans="1:8" ht="14.25" customHeight="1">
      <c r="A1589" s="2" t="s">
        <v>913</v>
      </c>
      <c r="B1589" s="3" t="s">
        <v>81</v>
      </c>
      <c r="C1589" s="15"/>
      <c r="D1589" s="128">
        <f>SUM(D1590:D1601)</f>
        <v>2315</v>
      </c>
      <c r="E1589" s="128">
        <f>SUM(E1590:E1601)</f>
        <v>1139</v>
      </c>
      <c r="F1589" s="128">
        <f>SUM(F1590:F1601)</f>
        <v>1084</v>
      </c>
      <c r="G1589" s="128">
        <f>SUM(G1590:G1601)</f>
        <v>55</v>
      </c>
      <c r="H1589" s="45"/>
    </row>
    <row r="1590" spans="1:8" ht="14.25" customHeight="1">
      <c r="A1590" s="7"/>
      <c r="B1590" s="19" t="s">
        <v>172</v>
      </c>
      <c r="C1590" s="46" t="s">
        <v>304</v>
      </c>
      <c r="D1590" s="417">
        <v>54</v>
      </c>
      <c r="E1590" s="417">
        <v>54</v>
      </c>
      <c r="F1590" s="417">
        <v>54</v>
      </c>
      <c r="G1590" s="417"/>
      <c r="H1590" s="72"/>
    </row>
    <row r="1591" spans="1:8" ht="14.25" customHeight="1">
      <c r="A1591" s="5"/>
      <c r="B1591" s="10" t="s">
        <v>240</v>
      </c>
      <c r="C1591" s="339" t="s">
        <v>314</v>
      </c>
      <c r="D1591" s="385">
        <v>24</v>
      </c>
      <c r="E1591" s="73">
        <v>14</v>
      </c>
      <c r="F1591" s="73">
        <v>14</v>
      </c>
      <c r="G1591" s="73"/>
      <c r="H1591" s="362">
        <v>0.6</v>
      </c>
    </row>
    <row r="1592" spans="1:8" ht="14.25" customHeight="1">
      <c r="A1592" s="5"/>
      <c r="B1592" s="10"/>
      <c r="C1592" s="339" t="s">
        <v>306</v>
      </c>
      <c r="D1592" s="385">
        <v>100</v>
      </c>
      <c r="E1592" s="73">
        <v>60</v>
      </c>
      <c r="F1592" s="73">
        <v>60</v>
      </c>
      <c r="G1592" s="73"/>
      <c r="H1592" s="362">
        <v>0.5</v>
      </c>
    </row>
    <row r="1593" spans="1:8" ht="14.25" customHeight="1">
      <c r="A1593" s="5"/>
      <c r="B1593" s="10"/>
      <c r="C1593" s="339" t="s">
        <v>291</v>
      </c>
      <c r="D1593" s="385">
        <v>360</v>
      </c>
      <c r="E1593" s="73">
        <v>310</v>
      </c>
      <c r="F1593" s="73">
        <v>310</v>
      </c>
      <c r="G1593" s="73"/>
      <c r="H1593" s="362">
        <v>1.5</v>
      </c>
    </row>
    <row r="1594" spans="1:8" ht="14.25" customHeight="1">
      <c r="A1594" s="5"/>
      <c r="B1594" s="10"/>
      <c r="C1594" s="339" t="s">
        <v>317</v>
      </c>
      <c r="D1594" s="385">
        <v>225</v>
      </c>
      <c r="E1594" s="73">
        <v>225</v>
      </c>
      <c r="F1594" s="73">
        <v>225</v>
      </c>
      <c r="G1594" s="73"/>
      <c r="H1594" s="362">
        <v>0.2</v>
      </c>
    </row>
    <row r="1595" spans="1:8" ht="14.25" customHeight="1">
      <c r="A1595" s="5"/>
      <c r="B1595" s="10" t="s">
        <v>231</v>
      </c>
      <c r="C1595" s="339" t="s">
        <v>313</v>
      </c>
      <c r="D1595" s="385">
        <v>35</v>
      </c>
      <c r="E1595" s="73">
        <v>30</v>
      </c>
      <c r="F1595" s="73">
        <v>30</v>
      </c>
      <c r="G1595" s="73">
        <v>0</v>
      </c>
      <c r="H1595" s="362" t="s">
        <v>584</v>
      </c>
    </row>
    <row r="1596" spans="1:8" ht="14.25" customHeight="1">
      <c r="A1596" s="5"/>
      <c r="B1596" s="10"/>
      <c r="C1596" s="339" t="s">
        <v>314</v>
      </c>
      <c r="D1596" s="385">
        <v>1006</v>
      </c>
      <c r="E1596" s="73">
        <v>25</v>
      </c>
      <c r="F1596" s="73">
        <v>25</v>
      </c>
      <c r="G1596" s="73">
        <v>0</v>
      </c>
      <c r="H1596" s="362">
        <v>1.7</v>
      </c>
    </row>
    <row r="1597" spans="1:8" ht="14.25" customHeight="1">
      <c r="A1597" s="5"/>
      <c r="B1597" s="10"/>
      <c r="C1597" s="339" t="s">
        <v>316</v>
      </c>
      <c r="D1597" s="385">
        <v>73</v>
      </c>
      <c r="E1597" s="73">
        <v>45</v>
      </c>
      <c r="F1597" s="73">
        <v>0</v>
      </c>
      <c r="G1597" s="73">
        <v>45</v>
      </c>
      <c r="H1597" s="362">
        <v>1.1</v>
      </c>
    </row>
    <row r="1598" spans="1:8" ht="14.25" customHeight="1">
      <c r="A1598" s="5"/>
      <c r="B1598" s="10"/>
      <c r="C1598" s="339" t="s">
        <v>323</v>
      </c>
      <c r="D1598" s="385">
        <v>16</v>
      </c>
      <c r="E1598" s="73">
        <v>10</v>
      </c>
      <c r="F1598" s="73">
        <v>0</v>
      </c>
      <c r="G1598" s="73">
        <v>10</v>
      </c>
      <c r="H1598" s="362">
        <v>1.2</v>
      </c>
    </row>
    <row r="1599" spans="1:8" ht="14.25" customHeight="1">
      <c r="A1599" s="12"/>
      <c r="B1599" s="19" t="s">
        <v>93</v>
      </c>
      <c r="C1599" s="342" t="s">
        <v>750</v>
      </c>
      <c r="D1599" s="380">
        <v>305</v>
      </c>
      <c r="E1599" s="363">
        <v>270</v>
      </c>
      <c r="F1599" s="363">
        <v>270</v>
      </c>
      <c r="G1599" s="363"/>
      <c r="H1599" s="364">
        <v>0.5</v>
      </c>
    </row>
    <row r="1600" spans="1:8" ht="14.25" customHeight="1">
      <c r="A1600" s="12"/>
      <c r="B1600" s="19"/>
      <c r="C1600" s="342" t="s">
        <v>728</v>
      </c>
      <c r="D1600" s="380">
        <v>60</v>
      </c>
      <c r="E1600" s="363">
        <v>44</v>
      </c>
      <c r="F1600" s="363">
        <v>44</v>
      </c>
      <c r="G1600" s="363"/>
      <c r="H1600" s="364">
        <v>0.5</v>
      </c>
    </row>
    <row r="1601" spans="1:8" ht="14.25" customHeight="1">
      <c r="A1601" s="9"/>
      <c r="B1601" s="70"/>
      <c r="C1601" s="193" t="s">
        <v>729</v>
      </c>
      <c r="D1601" s="365">
        <v>57</v>
      </c>
      <c r="E1601" s="365">
        <v>52</v>
      </c>
      <c r="F1601" s="365">
        <v>52</v>
      </c>
      <c r="G1601" s="365"/>
      <c r="H1601" s="366">
        <v>1.2</v>
      </c>
    </row>
    <row r="1602" spans="1:8" ht="14.25" customHeight="1">
      <c r="A1602" s="2" t="s">
        <v>914</v>
      </c>
      <c r="B1602" s="3" t="s">
        <v>190</v>
      </c>
      <c r="C1602" s="60"/>
      <c r="D1602" s="87">
        <f>SUM(D1603:D1603)</f>
        <v>60</v>
      </c>
      <c r="E1602" s="87">
        <f>SUM(E1603:E1603)</f>
        <v>13</v>
      </c>
      <c r="F1602" s="87">
        <f>SUM(F1603:F1603)</f>
        <v>0</v>
      </c>
      <c r="G1602" s="87">
        <f>SUM(G1603:G1603)</f>
        <v>13</v>
      </c>
      <c r="H1602" s="88"/>
    </row>
    <row r="1603" spans="1:8" ht="14.25" customHeight="1">
      <c r="A1603" s="9"/>
      <c r="B1603" s="11" t="s">
        <v>231</v>
      </c>
      <c r="C1603" s="193" t="s">
        <v>306</v>
      </c>
      <c r="D1603" s="365">
        <v>60</v>
      </c>
      <c r="E1603" s="365">
        <v>13</v>
      </c>
      <c r="F1603" s="365">
        <v>0</v>
      </c>
      <c r="G1603" s="365">
        <v>13</v>
      </c>
      <c r="H1603" s="366">
        <v>0.9</v>
      </c>
    </row>
    <row r="1604" spans="1:8" ht="14.25" customHeight="1">
      <c r="A1604" s="2" t="s">
        <v>915</v>
      </c>
      <c r="B1604" s="3" t="s">
        <v>234</v>
      </c>
      <c r="C1604" s="60"/>
      <c r="D1604" s="87">
        <f>SUM(D1605)</f>
        <v>290</v>
      </c>
      <c r="E1604" s="87">
        <f>SUM(E1605)</f>
        <v>207</v>
      </c>
      <c r="F1604" s="87">
        <f>SUM(F1605)</f>
        <v>207</v>
      </c>
      <c r="G1604" s="87">
        <f>SUM(G1605)</f>
        <v>0</v>
      </c>
      <c r="H1604" s="88"/>
    </row>
    <row r="1605" spans="1:8" ht="14.25" customHeight="1">
      <c r="A1605" s="9"/>
      <c r="B1605" s="11" t="s">
        <v>231</v>
      </c>
      <c r="C1605" s="193" t="s">
        <v>320</v>
      </c>
      <c r="D1605" s="365">
        <v>290</v>
      </c>
      <c r="E1605" s="365">
        <v>207</v>
      </c>
      <c r="F1605" s="365">
        <v>207</v>
      </c>
      <c r="G1605" s="365">
        <v>0</v>
      </c>
      <c r="H1605" s="366">
        <v>0.7</v>
      </c>
    </row>
    <row r="1606" spans="1:8" ht="14.25" customHeight="1">
      <c r="A1606" s="142" t="s">
        <v>916</v>
      </c>
      <c r="B1606" s="3" t="s">
        <v>182</v>
      </c>
      <c r="C1606" s="60"/>
      <c r="D1606" s="87">
        <f>SUM(D1607)</f>
        <v>4</v>
      </c>
      <c r="E1606" s="87">
        <f>SUM(E1607)</f>
        <v>4</v>
      </c>
      <c r="F1606" s="87">
        <f>SUM(F1607)</f>
        <v>4</v>
      </c>
      <c r="G1606" s="87">
        <f>SUM(G1607)</f>
        <v>0</v>
      </c>
      <c r="H1606" s="88"/>
    </row>
    <row r="1607" spans="1:8" ht="14.25" customHeight="1">
      <c r="A1607" s="184"/>
      <c r="B1607" s="11" t="s">
        <v>93</v>
      </c>
      <c r="C1607" s="193" t="s">
        <v>750</v>
      </c>
      <c r="D1607" s="365">
        <v>4</v>
      </c>
      <c r="E1607" s="365">
        <v>4</v>
      </c>
      <c r="F1607" s="365">
        <v>4</v>
      </c>
      <c r="G1607" s="365"/>
      <c r="H1607" s="366">
        <v>0.5</v>
      </c>
    </row>
    <row r="1608" spans="1:8" ht="14.25" customHeight="1">
      <c r="A1608" s="2" t="s">
        <v>917</v>
      </c>
      <c r="B1608" s="3" t="s">
        <v>218</v>
      </c>
      <c r="C1608" s="60"/>
      <c r="D1608" s="87">
        <f>SUM(D1609)</f>
        <v>24</v>
      </c>
      <c r="E1608" s="87">
        <f>SUM(E1609)</f>
        <v>2</v>
      </c>
      <c r="F1608" s="87">
        <f>SUM(F1609)</f>
        <v>0</v>
      </c>
      <c r="G1608" s="87">
        <f>SUM(G1609)</f>
        <v>0</v>
      </c>
      <c r="H1608" s="88"/>
    </row>
    <row r="1609" spans="1:8" ht="14.25" customHeight="1">
      <c r="A1609" s="9"/>
      <c r="B1609" s="11" t="s">
        <v>231</v>
      </c>
      <c r="C1609" s="193" t="s">
        <v>306</v>
      </c>
      <c r="D1609" s="365">
        <v>24</v>
      </c>
      <c r="E1609" s="365">
        <v>2</v>
      </c>
      <c r="F1609" s="365">
        <v>0</v>
      </c>
      <c r="G1609" s="365">
        <v>0</v>
      </c>
      <c r="H1609" s="366">
        <v>0.45</v>
      </c>
    </row>
    <row r="1610" spans="1:8" ht="14.25" customHeight="1">
      <c r="A1610" s="142" t="s">
        <v>920</v>
      </c>
      <c r="B1610" s="3" t="s">
        <v>533</v>
      </c>
      <c r="C1610" s="60"/>
      <c r="D1610" s="87">
        <f>D1611</f>
        <v>33</v>
      </c>
      <c r="E1610" s="87">
        <f>E1611</f>
        <v>28</v>
      </c>
      <c r="F1610" s="87">
        <f>F1611</f>
        <v>28</v>
      </c>
      <c r="G1610" s="87">
        <f>G1611</f>
        <v>0</v>
      </c>
      <c r="H1610" s="88"/>
    </row>
    <row r="1611" spans="1:8" ht="14.25" customHeight="1">
      <c r="A1611" s="184"/>
      <c r="B1611" s="11" t="s">
        <v>93</v>
      </c>
      <c r="C1611" s="193" t="s">
        <v>715</v>
      </c>
      <c r="D1611" s="365">
        <v>33</v>
      </c>
      <c r="E1611" s="365">
        <v>28</v>
      </c>
      <c r="F1611" s="365">
        <v>28</v>
      </c>
      <c r="G1611" s="365"/>
      <c r="H1611" s="366">
        <v>0.5</v>
      </c>
    </row>
    <row r="1612" spans="1:8" ht="14.25" customHeight="1">
      <c r="A1612" s="7" t="s">
        <v>921</v>
      </c>
      <c r="B1612" s="8" t="s">
        <v>173</v>
      </c>
      <c r="C1612" s="84"/>
      <c r="D1612" s="97">
        <f>SUM(D1613:D1616)</f>
        <v>342</v>
      </c>
      <c r="E1612" s="97">
        <f>SUM(E1613:E1616)</f>
        <v>319</v>
      </c>
      <c r="F1612" s="97">
        <f>SUM(F1613:F1616)</f>
        <v>319</v>
      </c>
      <c r="G1612" s="97">
        <f>SUM(G1613:G1616)</f>
        <v>0</v>
      </c>
      <c r="H1612" s="113"/>
    </row>
    <row r="1613" spans="1:8" ht="14.25" customHeight="1">
      <c r="A1613" s="12"/>
      <c r="B1613" s="19" t="s">
        <v>172</v>
      </c>
      <c r="C1613" s="342" t="s">
        <v>320</v>
      </c>
      <c r="D1613" s="363">
        <v>7</v>
      </c>
      <c r="E1613" s="363">
        <v>7</v>
      </c>
      <c r="F1613" s="363">
        <v>7</v>
      </c>
      <c r="G1613" s="363"/>
      <c r="H1613" s="43">
        <v>0.5</v>
      </c>
    </row>
    <row r="1614" spans="1:8" ht="14.25" customHeight="1">
      <c r="A1614" s="12"/>
      <c r="B1614" s="19" t="s">
        <v>240</v>
      </c>
      <c r="C1614" s="342" t="s">
        <v>305</v>
      </c>
      <c r="D1614" s="363">
        <v>60</v>
      </c>
      <c r="E1614" s="363">
        <v>60</v>
      </c>
      <c r="F1614" s="363">
        <v>60</v>
      </c>
      <c r="G1614" s="363"/>
      <c r="H1614" s="43">
        <v>0.2</v>
      </c>
    </row>
    <row r="1615" spans="1:8" ht="14.25" customHeight="1">
      <c r="A1615" s="12"/>
      <c r="B1615" s="19"/>
      <c r="C1615" s="342" t="s">
        <v>321</v>
      </c>
      <c r="D1615" s="363">
        <v>60</v>
      </c>
      <c r="E1615" s="363">
        <v>59</v>
      </c>
      <c r="F1615" s="363">
        <v>59</v>
      </c>
      <c r="G1615" s="363"/>
      <c r="H1615" s="43">
        <v>0.2</v>
      </c>
    </row>
    <row r="1616" spans="1:8" ht="14.25" customHeight="1">
      <c r="A1616" s="9"/>
      <c r="B1616" s="11" t="s">
        <v>93</v>
      </c>
      <c r="C1616" s="193" t="s">
        <v>711</v>
      </c>
      <c r="D1616" s="365">
        <v>215</v>
      </c>
      <c r="E1616" s="365">
        <v>193</v>
      </c>
      <c r="F1616" s="365">
        <v>193</v>
      </c>
      <c r="G1616" s="365"/>
      <c r="H1616" s="358">
        <v>0.2</v>
      </c>
    </row>
    <row r="1617" spans="1:8" ht="14.25" customHeight="1">
      <c r="A1617" s="2" t="s">
        <v>922</v>
      </c>
      <c r="B1617" s="3" t="s">
        <v>263</v>
      </c>
      <c r="C1617" s="15"/>
      <c r="D1617" s="128">
        <f>SUM(D1618:D1618)</f>
        <v>130</v>
      </c>
      <c r="E1617" s="128">
        <f>SUM(E1618:E1618)</f>
        <v>77</v>
      </c>
      <c r="F1617" s="128">
        <f>SUM(F1618:F1618)</f>
        <v>77</v>
      </c>
      <c r="G1617" s="128">
        <f>SUM(G1618:G1618)</f>
        <v>0</v>
      </c>
      <c r="H1617" s="45"/>
    </row>
    <row r="1618" spans="1:8" ht="14.25" customHeight="1">
      <c r="A1618" s="5"/>
      <c r="B1618" s="10" t="s">
        <v>160</v>
      </c>
      <c r="C1618" s="192" t="s">
        <v>616</v>
      </c>
      <c r="D1618" s="385">
        <v>130</v>
      </c>
      <c r="E1618" s="385">
        <v>77</v>
      </c>
      <c r="F1618" s="385">
        <v>77</v>
      </c>
      <c r="G1618" s="401"/>
      <c r="H1618" s="367">
        <v>0.3</v>
      </c>
    </row>
    <row r="1619" spans="1:8" ht="14.25" customHeight="1">
      <c r="A1619" s="2" t="s">
        <v>923</v>
      </c>
      <c r="B1619" s="3" t="s">
        <v>244</v>
      </c>
      <c r="C1619" s="116"/>
      <c r="D1619" s="41">
        <f>SUM(D1620:D1621)</f>
        <v>70</v>
      </c>
      <c r="E1619" s="41">
        <f>SUM(E1620:E1621)</f>
        <v>36</v>
      </c>
      <c r="F1619" s="41">
        <f>SUM(F1620:F1621)</f>
        <v>36</v>
      </c>
      <c r="G1619" s="41">
        <f>SUM(G1620:G1621)</f>
        <v>0</v>
      </c>
      <c r="H1619" s="117"/>
    </row>
    <row r="1620" spans="1:8" ht="14.25" customHeight="1">
      <c r="A1620" s="33"/>
      <c r="B1620" s="76" t="s">
        <v>240</v>
      </c>
      <c r="C1620" s="55" t="s">
        <v>291</v>
      </c>
      <c r="D1620" s="102">
        <v>6</v>
      </c>
      <c r="E1620" s="102">
        <v>6</v>
      </c>
      <c r="F1620" s="102">
        <v>6</v>
      </c>
      <c r="G1620" s="101"/>
      <c r="H1620" s="115">
        <v>1.75</v>
      </c>
    </row>
    <row r="1621" spans="1:8" ht="14.25" customHeight="1">
      <c r="A1621" s="9"/>
      <c r="B1621" s="94"/>
      <c r="C1621" s="193" t="s">
        <v>295</v>
      </c>
      <c r="D1621" s="365">
        <v>64</v>
      </c>
      <c r="E1621" s="365">
        <v>30</v>
      </c>
      <c r="F1621" s="365">
        <v>30</v>
      </c>
      <c r="G1621" s="365"/>
      <c r="H1621" s="358">
        <v>1</v>
      </c>
    </row>
    <row r="1622" spans="1:8" ht="14.25" customHeight="1">
      <c r="A1622" s="33" t="s">
        <v>924</v>
      </c>
      <c r="B1622" s="77" t="s">
        <v>268</v>
      </c>
      <c r="C1622" s="190"/>
      <c r="D1622" s="110">
        <f>SUM(D1623)</f>
        <v>43</v>
      </c>
      <c r="E1622" s="110">
        <f>SUM(E1623)</f>
        <v>20</v>
      </c>
      <c r="F1622" s="110">
        <f>SUM(F1623)</f>
        <v>20</v>
      </c>
      <c r="G1622" s="110">
        <f>SUM(G1623)</f>
        <v>0</v>
      </c>
      <c r="H1622" s="115"/>
    </row>
    <row r="1623" spans="1:8" ht="14.25" customHeight="1">
      <c r="A1623" s="9"/>
      <c r="B1623" s="94" t="s">
        <v>160</v>
      </c>
      <c r="C1623" s="193" t="s">
        <v>616</v>
      </c>
      <c r="D1623" s="365">
        <v>43</v>
      </c>
      <c r="E1623" s="365">
        <v>20</v>
      </c>
      <c r="F1623" s="365">
        <v>20</v>
      </c>
      <c r="G1623" s="365"/>
      <c r="H1623" s="358">
        <v>0.3</v>
      </c>
    </row>
    <row r="1624" spans="1:8" ht="14.25" customHeight="1">
      <c r="A1624" s="2" t="s">
        <v>925</v>
      </c>
      <c r="B1624" s="3" t="s">
        <v>422</v>
      </c>
      <c r="C1624" s="15"/>
      <c r="D1624" s="128">
        <f>SUM(D1625)</f>
        <v>30</v>
      </c>
      <c r="E1624" s="128">
        <f>SUM(E1625)</f>
        <v>1</v>
      </c>
      <c r="F1624" s="128">
        <f>SUM(F1625)</f>
        <v>1</v>
      </c>
      <c r="G1624" s="128">
        <f>SUM(G1625)</f>
        <v>0</v>
      </c>
      <c r="H1624" s="45"/>
    </row>
    <row r="1625" spans="1:8" ht="14.25" customHeight="1">
      <c r="A1625" s="9"/>
      <c r="B1625" s="11" t="s">
        <v>93</v>
      </c>
      <c r="C1625" s="400" t="s">
        <v>713</v>
      </c>
      <c r="D1625" s="357">
        <v>30</v>
      </c>
      <c r="E1625" s="357">
        <v>1</v>
      </c>
      <c r="F1625" s="357">
        <v>1</v>
      </c>
      <c r="G1625" s="383"/>
      <c r="H1625" s="358">
        <v>1.6</v>
      </c>
    </row>
    <row r="1626" spans="1:8" ht="14.25" customHeight="1">
      <c r="A1626" s="2" t="s">
        <v>926</v>
      </c>
      <c r="B1626" s="3" t="s">
        <v>417</v>
      </c>
      <c r="C1626" s="60"/>
      <c r="D1626" s="87">
        <f>SUM(D1627)</f>
        <v>6</v>
      </c>
      <c r="E1626" s="87">
        <f>SUM(E1627)</f>
        <v>6</v>
      </c>
      <c r="F1626" s="87">
        <f>SUM(F1627)</f>
        <v>6</v>
      </c>
      <c r="G1626" s="87">
        <f>SUM(G1627)</f>
        <v>0</v>
      </c>
      <c r="H1626" s="117"/>
    </row>
    <row r="1627" spans="1:8" ht="14.25" customHeight="1">
      <c r="A1627" s="9"/>
      <c r="B1627" s="94" t="s">
        <v>240</v>
      </c>
      <c r="C1627" s="193" t="s">
        <v>303</v>
      </c>
      <c r="D1627" s="365">
        <v>6</v>
      </c>
      <c r="E1627" s="365">
        <v>6</v>
      </c>
      <c r="F1627" s="365">
        <v>6</v>
      </c>
      <c r="G1627" s="365"/>
      <c r="H1627" s="358">
        <v>0.6</v>
      </c>
    </row>
    <row r="1628" spans="1:8" ht="14.25" customHeight="1">
      <c r="A1628" s="2" t="s">
        <v>927</v>
      </c>
      <c r="B1628" s="3" t="s">
        <v>419</v>
      </c>
      <c r="C1628" s="60"/>
      <c r="D1628" s="87">
        <f>SUM(D1629)</f>
        <v>4</v>
      </c>
      <c r="E1628" s="87">
        <f>SUM(E1629)</f>
        <v>4</v>
      </c>
      <c r="F1628" s="87">
        <f>SUM(F1629)</f>
        <v>4</v>
      </c>
      <c r="G1628" s="87">
        <f>SUM(G1629)</f>
        <v>0</v>
      </c>
      <c r="H1628" s="117"/>
    </row>
    <row r="1629" spans="1:8" ht="14.25" customHeight="1">
      <c r="A1629" s="9"/>
      <c r="B1629" s="94" t="s">
        <v>240</v>
      </c>
      <c r="C1629" s="193" t="s">
        <v>303</v>
      </c>
      <c r="D1629" s="365">
        <v>4</v>
      </c>
      <c r="E1629" s="365">
        <v>4</v>
      </c>
      <c r="F1629" s="365">
        <v>4</v>
      </c>
      <c r="G1629" s="365"/>
      <c r="H1629" s="358">
        <v>0.5</v>
      </c>
    </row>
    <row r="1630" spans="1:8" ht="14.25" customHeight="1">
      <c r="A1630" s="2" t="s">
        <v>928</v>
      </c>
      <c r="B1630" s="3" t="s">
        <v>420</v>
      </c>
      <c r="C1630" s="60"/>
      <c r="D1630" s="87">
        <f>SUM(D1631)</f>
        <v>6</v>
      </c>
      <c r="E1630" s="87">
        <f>SUM(E1631)</f>
        <v>6</v>
      </c>
      <c r="F1630" s="87">
        <f>SUM(F1631)</f>
        <v>6</v>
      </c>
      <c r="G1630" s="87">
        <f>SUM(G1631)</f>
        <v>0</v>
      </c>
      <c r="H1630" s="117"/>
    </row>
    <row r="1631" spans="1:8" ht="14.25" customHeight="1">
      <c r="A1631" s="9"/>
      <c r="B1631" s="94" t="s">
        <v>240</v>
      </c>
      <c r="C1631" s="193" t="s">
        <v>303</v>
      </c>
      <c r="D1631" s="365">
        <v>6</v>
      </c>
      <c r="E1631" s="365">
        <v>6</v>
      </c>
      <c r="F1631" s="365">
        <v>6</v>
      </c>
      <c r="G1631" s="365"/>
      <c r="H1631" s="358">
        <v>0.4</v>
      </c>
    </row>
    <row r="1632" spans="1:8" ht="14.25" customHeight="1">
      <c r="A1632" s="2" t="s">
        <v>929</v>
      </c>
      <c r="B1632" s="3" t="s">
        <v>421</v>
      </c>
      <c r="C1632" s="60"/>
      <c r="D1632" s="87">
        <f>SUM(D1633:D1634)</f>
        <v>40</v>
      </c>
      <c r="E1632" s="87">
        <f>SUM(E1633:E1634)</f>
        <v>40</v>
      </c>
      <c r="F1632" s="87">
        <f>SUM(F1633:F1634)</f>
        <v>40</v>
      </c>
      <c r="G1632" s="87">
        <f>SUM(G1633:G1634)</f>
        <v>0</v>
      </c>
      <c r="H1632" s="117"/>
    </row>
    <row r="1633" spans="1:8" ht="14.25" customHeight="1">
      <c r="A1633" s="33"/>
      <c r="B1633" s="76" t="s">
        <v>240</v>
      </c>
      <c r="C1633" s="342" t="s">
        <v>321</v>
      </c>
      <c r="D1633" s="363">
        <v>35</v>
      </c>
      <c r="E1633" s="363">
        <v>35</v>
      </c>
      <c r="F1633" s="363">
        <v>35</v>
      </c>
      <c r="G1633" s="363"/>
      <c r="H1633" s="43">
        <v>0.2</v>
      </c>
    </row>
    <row r="1634" spans="1:8" ht="14.25" customHeight="1">
      <c r="A1634" s="9"/>
      <c r="B1634" s="94"/>
      <c r="C1634" s="418" t="s">
        <v>303</v>
      </c>
      <c r="D1634" s="70">
        <v>5</v>
      </c>
      <c r="E1634" s="70">
        <v>5</v>
      </c>
      <c r="F1634" s="70">
        <v>5</v>
      </c>
      <c r="G1634" s="70"/>
      <c r="H1634" s="398">
        <v>0.5</v>
      </c>
    </row>
    <row r="1635" spans="1:8" ht="14.25" customHeight="1">
      <c r="A1635" s="2" t="s">
        <v>930</v>
      </c>
      <c r="B1635" s="3" t="s">
        <v>418</v>
      </c>
      <c r="C1635" s="60"/>
      <c r="D1635" s="87">
        <f>SUM(D1636)</f>
        <v>8</v>
      </c>
      <c r="E1635" s="87">
        <f>SUM(E1636)</f>
        <v>8</v>
      </c>
      <c r="F1635" s="87">
        <f>SUM(F1636)</f>
        <v>8</v>
      </c>
      <c r="G1635" s="87">
        <f>SUM(G1636)</f>
        <v>0</v>
      </c>
      <c r="H1635" s="117"/>
    </row>
    <row r="1636" spans="1:8" ht="14.25" customHeight="1">
      <c r="A1636" s="9"/>
      <c r="B1636" s="94" t="s">
        <v>240</v>
      </c>
      <c r="C1636" s="193" t="s">
        <v>303</v>
      </c>
      <c r="D1636" s="365">
        <v>8</v>
      </c>
      <c r="E1636" s="365">
        <v>8</v>
      </c>
      <c r="F1636" s="365">
        <v>8</v>
      </c>
      <c r="G1636" s="365"/>
      <c r="H1636" s="358">
        <v>0.8</v>
      </c>
    </row>
    <row r="1637" spans="1:8" ht="14.25" customHeight="1">
      <c r="A1637" s="7" t="s">
        <v>931</v>
      </c>
      <c r="B1637" s="8" t="s">
        <v>178</v>
      </c>
      <c r="C1637" s="84"/>
      <c r="D1637" s="97">
        <f>SUM(D1638:D1642)</f>
        <v>821</v>
      </c>
      <c r="E1637" s="97">
        <f>SUM(E1638:E1642)</f>
        <v>297</v>
      </c>
      <c r="F1637" s="97">
        <f>SUM(F1638:F1642)</f>
        <v>297</v>
      </c>
      <c r="G1637" s="97">
        <f>SUM(G1638:G1642)</f>
        <v>0</v>
      </c>
      <c r="H1637" s="113"/>
    </row>
    <row r="1638" spans="1:8" ht="14.25" customHeight="1">
      <c r="A1638" s="5"/>
      <c r="B1638" s="10" t="s">
        <v>184</v>
      </c>
      <c r="C1638" s="339" t="s">
        <v>321</v>
      </c>
      <c r="D1638" s="73">
        <v>67</v>
      </c>
      <c r="E1638" s="73">
        <v>67</v>
      </c>
      <c r="F1638" s="73">
        <v>67</v>
      </c>
      <c r="G1638" s="73">
        <v>0</v>
      </c>
      <c r="H1638" s="367">
        <v>0.75</v>
      </c>
    </row>
    <row r="1639" spans="1:8" ht="14.25" customHeight="1">
      <c r="A1639" s="5"/>
      <c r="B1639" s="10" t="s">
        <v>240</v>
      </c>
      <c r="C1639" s="339" t="s">
        <v>291</v>
      </c>
      <c r="D1639" s="73">
        <v>94</v>
      </c>
      <c r="E1639" s="73">
        <v>51</v>
      </c>
      <c r="F1639" s="73">
        <v>51</v>
      </c>
      <c r="G1639" s="73"/>
      <c r="H1639" s="367">
        <v>1.5</v>
      </c>
    </row>
    <row r="1640" spans="1:8" ht="14.25" customHeight="1">
      <c r="A1640" s="12"/>
      <c r="B1640" s="19"/>
      <c r="C1640" s="342" t="s">
        <v>310</v>
      </c>
      <c r="D1640" s="363">
        <v>330</v>
      </c>
      <c r="E1640" s="363">
        <v>92</v>
      </c>
      <c r="F1640" s="363">
        <v>92</v>
      </c>
      <c r="G1640" s="363"/>
      <c r="H1640" s="43">
        <v>1.5</v>
      </c>
    </row>
    <row r="1641" spans="1:8" ht="14.25" customHeight="1">
      <c r="A1641" s="12"/>
      <c r="B1641" s="19" t="s">
        <v>231</v>
      </c>
      <c r="C1641" s="342" t="s">
        <v>313</v>
      </c>
      <c r="D1641" s="363">
        <v>230</v>
      </c>
      <c r="E1641" s="363">
        <v>70</v>
      </c>
      <c r="F1641" s="363">
        <v>70</v>
      </c>
      <c r="G1641" s="363">
        <v>0</v>
      </c>
      <c r="H1641" s="43">
        <v>1.6</v>
      </c>
    </row>
    <row r="1642" spans="1:8" ht="14.25" customHeight="1">
      <c r="A1642" s="12"/>
      <c r="B1642" s="19"/>
      <c r="C1642" s="342" t="s">
        <v>314</v>
      </c>
      <c r="D1642" s="363">
        <v>100</v>
      </c>
      <c r="E1642" s="363">
        <v>17</v>
      </c>
      <c r="F1642" s="363">
        <v>17</v>
      </c>
      <c r="G1642" s="363">
        <v>0</v>
      </c>
      <c r="H1642" s="43">
        <v>1.8</v>
      </c>
    </row>
    <row r="1643" spans="1:8" ht="14.25" customHeight="1">
      <c r="A1643" s="2" t="s">
        <v>932</v>
      </c>
      <c r="B1643" s="3" t="s">
        <v>171</v>
      </c>
      <c r="C1643" s="60"/>
      <c r="D1643" s="87">
        <f>SUM(D1644:D1646)</f>
        <v>133</v>
      </c>
      <c r="E1643" s="87">
        <f>SUM(E1644:E1646)</f>
        <v>133</v>
      </c>
      <c r="F1643" s="87">
        <f>SUM(F1644:F1646)</f>
        <v>123</v>
      </c>
      <c r="G1643" s="87">
        <f>SUM(G1644:G1646)</f>
        <v>0</v>
      </c>
      <c r="H1643" s="117"/>
    </row>
    <row r="1644" spans="1:8" ht="14.25" customHeight="1">
      <c r="A1644" s="5"/>
      <c r="B1644" s="10" t="s">
        <v>172</v>
      </c>
      <c r="C1644" s="339" t="s">
        <v>320</v>
      </c>
      <c r="D1644" s="73">
        <v>14</v>
      </c>
      <c r="E1644" s="73">
        <v>14</v>
      </c>
      <c r="F1644" s="73">
        <v>14</v>
      </c>
      <c r="G1644" s="73"/>
      <c r="H1644" s="362">
        <v>1.25</v>
      </c>
    </row>
    <row r="1645" spans="1:8" ht="14.25" customHeight="1">
      <c r="A1645" s="5"/>
      <c r="B1645" s="10" t="s">
        <v>184</v>
      </c>
      <c r="C1645" s="339" t="s">
        <v>316</v>
      </c>
      <c r="D1645" s="73">
        <v>99</v>
      </c>
      <c r="E1645" s="73">
        <v>99</v>
      </c>
      <c r="F1645" s="73">
        <v>89</v>
      </c>
      <c r="G1645" s="73">
        <v>0</v>
      </c>
      <c r="H1645" s="362">
        <v>1</v>
      </c>
    </row>
    <row r="1646" spans="1:8" ht="14.25" customHeight="1">
      <c r="A1646" s="12"/>
      <c r="B1646" s="19" t="s">
        <v>240</v>
      </c>
      <c r="C1646" s="342" t="s">
        <v>307</v>
      </c>
      <c r="D1646" s="363">
        <v>20</v>
      </c>
      <c r="E1646" s="363">
        <v>20</v>
      </c>
      <c r="F1646" s="363">
        <v>20</v>
      </c>
      <c r="G1646" s="363"/>
      <c r="H1646" s="364">
        <v>1</v>
      </c>
    </row>
    <row r="1647" spans="1:8" ht="14.25" customHeight="1">
      <c r="A1647" s="2" t="s">
        <v>933</v>
      </c>
      <c r="B1647" s="3" t="s">
        <v>531</v>
      </c>
      <c r="C1647" s="60"/>
      <c r="D1647" s="87">
        <f>D1648</f>
        <v>15</v>
      </c>
      <c r="E1647" s="87">
        <f>E1648</f>
        <v>8</v>
      </c>
      <c r="F1647" s="87">
        <f>F1648</f>
        <v>8</v>
      </c>
      <c r="G1647" s="87">
        <f>G1648</f>
        <v>0</v>
      </c>
      <c r="H1647" s="88"/>
    </row>
    <row r="1648" spans="1:8" ht="14.25" customHeight="1">
      <c r="A1648" s="9"/>
      <c r="B1648" s="11" t="s">
        <v>93</v>
      </c>
      <c r="C1648" s="193" t="s">
        <v>728</v>
      </c>
      <c r="D1648" s="365">
        <v>15</v>
      </c>
      <c r="E1648" s="365">
        <v>8</v>
      </c>
      <c r="F1648" s="365">
        <v>8</v>
      </c>
      <c r="G1648" s="365"/>
      <c r="H1648" s="366">
        <v>0.6</v>
      </c>
    </row>
    <row r="1649" spans="1:8" ht="14.25" customHeight="1">
      <c r="A1649" s="2" t="s">
        <v>934</v>
      </c>
      <c r="B1649" s="3" t="s">
        <v>532</v>
      </c>
      <c r="C1649" s="60"/>
      <c r="D1649" s="87">
        <f>D1650</f>
        <v>9</v>
      </c>
      <c r="E1649" s="87">
        <f>E1650</f>
        <v>8</v>
      </c>
      <c r="F1649" s="87">
        <f>F1650</f>
        <v>8</v>
      </c>
      <c r="G1649" s="87">
        <f>G1650</f>
        <v>0</v>
      </c>
      <c r="H1649" s="88"/>
    </row>
    <row r="1650" spans="1:8" ht="14.25" customHeight="1">
      <c r="A1650" s="9"/>
      <c r="B1650" s="11" t="s">
        <v>93</v>
      </c>
      <c r="C1650" s="193" t="s">
        <v>728</v>
      </c>
      <c r="D1650" s="365">
        <v>9</v>
      </c>
      <c r="E1650" s="365">
        <v>8</v>
      </c>
      <c r="F1650" s="365">
        <v>8</v>
      </c>
      <c r="G1650" s="365"/>
      <c r="H1650" s="366">
        <v>0.65</v>
      </c>
    </row>
    <row r="1651" spans="1:8" ht="14.25" customHeight="1">
      <c r="A1651" s="7" t="s">
        <v>935</v>
      </c>
      <c r="B1651" s="8" t="s">
        <v>56</v>
      </c>
      <c r="C1651" s="46"/>
      <c r="D1651" s="129">
        <f>SUM(D1652)</f>
        <v>30</v>
      </c>
      <c r="E1651" s="129">
        <f>SUM(E1652)</f>
        <v>4</v>
      </c>
      <c r="F1651" s="129">
        <f>SUM(F1652)</f>
        <v>4</v>
      </c>
      <c r="G1651" s="129">
        <f>SUM(G1652)</f>
        <v>0</v>
      </c>
      <c r="H1651" s="72"/>
    </row>
    <row r="1652" spans="1:8" ht="14.25" customHeight="1">
      <c r="A1652" s="9"/>
      <c r="B1652" s="11" t="s">
        <v>93</v>
      </c>
      <c r="C1652" s="400" t="s">
        <v>713</v>
      </c>
      <c r="D1652" s="357">
        <v>30</v>
      </c>
      <c r="E1652" s="357">
        <v>4</v>
      </c>
      <c r="F1652" s="357">
        <v>4</v>
      </c>
      <c r="G1652" s="383"/>
      <c r="H1652" s="358">
        <v>0.6</v>
      </c>
    </row>
    <row r="1653" spans="1:8" ht="14.25" customHeight="1">
      <c r="A1653" s="7" t="s">
        <v>936</v>
      </c>
      <c r="B1653" s="8" t="s">
        <v>57</v>
      </c>
      <c r="C1653" s="46"/>
      <c r="D1653" s="129">
        <f>SUM(D1654)</f>
        <v>30</v>
      </c>
      <c r="E1653" s="129">
        <f>SUM(E1654)</f>
        <v>7</v>
      </c>
      <c r="F1653" s="129">
        <f>SUM(F1654)</f>
        <v>7</v>
      </c>
      <c r="G1653" s="129">
        <f>SUM(G1654)</f>
        <v>0</v>
      </c>
      <c r="H1653" s="72"/>
    </row>
    <row r="1654" spans="1:8" ht="14.25" customHeight="1">
      <c r="A1654" s="9"/>
      <c r="B1654" s="11" t="s">
        <v>93</v>
      </c>
      <c r="C1654" s="400" t="s">
        <v>713</v>
      </c>
      <c r="D1654" s="357">
        <v>30</v>
      </c>
      <c r="E1654" s="357">
        <v>7</v>
      </c>
      <c r="F1654" s="357">
        <v>7</v>
      </c>
      <c r="G1654" s="383"/>
      <c r="H1654" s="358">
        <v>0.6</v>
      </c>
    </row>
    <row r="1655" spans="1:8" ht="14.25" customHeight="1">
      <c r="A1655" s="2" t="s">
        <v>937</v>
      </c>
      <c r="B1655" s="3" t="s">
        <v>155</v>
      </c>
      <c r="C1655" s="15"/>
      <c r="D1655" s="134">
        <f>SUM(D1656:D1657)</f>
        <v>180</v>
      </c>
      <c r="E1655" s="134">
        <f>SUM(E1656:E1657)</f>
        <v>59</v>
      </c>
      <c r="F1655" s="134">
        <f>SUM(F1656:F1657)</f>
        <v>59</v>
      </c>
      <c r="G1655" s="134">
        <f>SUM(G1656:G1657)</f>
        <v>0</v>
      </c>
      <c r="H1655" s="16"/>
    </row>
    <row r="1656" spans="1:8" ht="14.25" customHeight="1">
      <c r="A1656" s="12"/>
      <c r="B1656" s="19" t="s">
        <v>231</v>
      </c>
      <c r="C1656" s="406" t="s">
        <v>585</v>
      </c>
      <c r="D1656" s="380">
        <v>150</v>
      </c>
      <c r="E1656" s="380">
        <v>36</v>
      </c>
      <c r="F1656" s="380">
        <v>36</v>
      </c>
      <c r="G1656" s="379">
        <v>0</v>
      </c>
      <c r="H1656" s="43">
        <v>3</v>
      </c>
    </row>
    <row r="1657" spans="1:8" ht="14.25" customHeight="1">
      <c r="A1657" s="9"/>
      <c r="B1657" s="11" t="s">
        <v>93</v>
      </c>
      <c r="C1657" s="400" t="s">
        <v>728</v>
      </c>
      <c r="D1657" s="357">
        <v>30</v>
      </c>
      <c r="E1657" s="357">
        <v>23</v>
      </c>
      <c r="F1657" s="357">
        <v>23</v>
      </c>
      <c r="G1657" s="383"/>
      <c r="H1657" s="358">
        <v>0.65</v>
      </c>
    </row>
    <row r="1658" spans="1:8" ht="14.25" customHeight="1">
      <c r="A1658" s="2" t="s">
        <v>938</v>
      </c>
      <c r="B1658" s="3" t="s">
        <v>229</v>
      </c>
      <c r="C1658" s="15"/>
      <c r="D1658" s="134">
        <f>SUM(D1659)</f>
        <v>150</v>
      </c>
      <c r="E1658" s="134">
        <f>SUM(E1659)</f>
        <v>52</v>
      </c>
      <c r="F1658" s="134">
        <f>SUM(F1659)</f>
        <v>52</v>
      </c>
      <c r="G1658" s="134">
        <f>SUM(G1659)</f>
        <v>0</v>
      </c>
      <c r="H1658" s="16"/>
    </row>
    <row r="1659" spans="1:8" ht="14.25" customHeight="1">
      <c r="A1659" s="9"/>
      <c r="B1659" s="11" t="s">
        <v>231</v>
      </c>
      <c r="C1659" s="400" t="s">
        <v>297</v>
      </c>
      <c r="D1659" s="357">
        <v>150</v>
      </c>
      <c r="E1659" s="357">
        <v>52</v>
      </c>
      <c r="F1659" s="357">
        <v>52</v>
      </c>
      <c r="G1659" s="383">
        <v>0</v>
      </c>
      <c r="H1659" s="358">
        <v>0.6</v>
      </c>
    </row>
    <row r="1660" spans="1:8" ht="14.25" customHeight="1">
      <c r="A1660" s="2" t="s">
        <v>939</v>
      </c>
      <c r="B1660" s="3" t="s">
        <v>255</v>
      </c>
      <c r="C1660" s="116"/>
      <c r="D1660" s="41">
        <f>SUM(D1661:D1663)</f>
        <v>467</v>
      </c>
      <c r="E1660" s="41">
        <f>SUM(E1661:E1663)</f>
        <v>400</v>
      </c>
      <c r="F1660" s="41">
        <f>SUM(F1661:F1663)</f>
        <v>400</v>
      </c>
      <c r="G1660" s="41">
        <f>SUM(G1661:G1663)</f>
        <v>0</v>
      </c>
      <c r="H1660" s="117"/>
    </row>
    <row r="1661" spans="1:8" ht="14.25" customHeight="1">
      <c r="A1661" s="5"/>
      <c r="B1661" s="10" t="s">
        <v>93</v>
      </c>
      <c r="C1661" s="192" t="s">
        <v>711</v>
      </c>
      <c r="D1661" s="385">
        <v>30</v>
      </c>
      <c r="E1661" s="385">
        <v>23</v>
      </c>
      <c r="F1661" s="385">
        <v>23</v>
      </c>
      <c r="G1661" s="401"/>
      <c r="H1661" s="367">
        <v>0.2</v>
      </c>
    </row>
    <row r="1662" spans="1:8" ht="14.25" customHeight="1">
      <c r="A1662" s="5"/>
      <c r="B1662" s="10"/>
      <c r="C1662" s="192" t="s">
        <v>728</v>
      </c>
      <c r="D1662" s="385">
        <v>137</v>
      </c>
      <c r="E1662" s="385">
        <v>100</v>
      </c>
      <c r="F1662" s="385">
        <v>100</v>
      </c>
      <c r="G1662" s="401"/>
      <c r="H1662" s="367">
        <v>0.25</v>
      </c>
    </row>
    <row r="1663" spans="1:8" ht="14.25" customHeight="1">
      <c r="A1663" s="5"/>
      <c r="B1663" s="10"/>
      <c r="C1663" s="192" t="s">
        <v>721</v>
      </c>
      <c r="D1663" s="385">
        <v>300</v>
      </c>
      <c r="E1663" s="385">
        <v>277</v>
      </c>
      <c r="F1663" s="385">
        <v>277</v>
      </c>
      <c r="G1663" s="401"/>
      <c r="H1663" s="367">
        <v>0.4</v>
      </c>
    </row>
    <row r="1664" spans="1:8" ht="14.25" customHeight="1">
      <c r="A1664" s="2" t="s">
        <v>940</v>
      </c>
      <c r="B1664" s="3" t="s">
        <v>223</v>
      </c>
      <c r="C1664" s="15"/>
      <c r="D1664" s="134">
        <f>SUM(D1665)</f>
        <v>60</v>
      </c>
      <c r="E1664" s="134">
        <f>SUM(E1665)</f>
        <v>60</v>
      </c>
      <c r="F1664" s="134">
        <f>SUM(F1665)</f>
        <v>60</v>
      </c>
      <c r="G1664" s="134">
        <f>SUM(G1665)</f>
        <v>0</v>
      </c>
      <c r="H1664" s="16"/>
    </row>
    <row r="1665" spans="1:8" ht="14.25" customHeight="1">
      <c r="A1665" s="9"/>
      <c r="B1665" s="11" t="s">
        <v>240</v>
      </c>
      <c r="C1665" s="400" t="s">
        <v>313</v>
      </c>
      <c r="D1665" s="357">
        <v>60</v>
      </c>
      <c r="E1665" s="357">
        <v>60</v>
      </c>
      <c r="F1665" s="357">
        <v>60</v>
      </c>
      <c r="G1665" s="383"/>
      <c r="H1665" s="358">
        <v>1.75</v>
      </c>
    </row>
    <row r="1666" spans="1:8" ht="14.25" customHeight="1">
      <c r="A1666" s="7" t="s">
        <v>941</v>
      </c>
      <c r="B1666" s="8" t="s">
        <v>156</v>
      </c>
      <c r="C1666" s="125"/>
      <c r="D1666" s="126">
        <f>SUM(D1667:D1668)</f>
        <v>5158</v>
      </c>
      <c r="E1666" s="126">
        <f>SUM(E1667:E1668)</f>
        <v>5038</v>
      </c>
      <c r="F1666" s="126">
        <f>SUM(F1667:F1668)</f>
        <v>5038</v>
      </c>
      <c r="G1666" s="126">
        <f>SUM(G1667:G1668)</f>
        <v>0</v>
      </c>
      <c r="H1666" s="113"/>
    </row>
    <row r="1667" spans="1:8" ht="14.25" customHeight="1">
      <c r="A1667" s="33"/>
      <c r="B1667" s="19" t="s">
        <v>231</v>
      </c>
      <c r="C1667" s="55" t="s">
        <v>313</v>
      </c>
      <c r="D1667" s="102">
        <v>47</v>
      </c>
      <c r="E1667" s="102">
        <v>38</v>
      </c>
      <c r="F1667" s="102">
        <v>38</v>
      </c>
      <c r="G1667" s="101">
        <v>0</v>
      </c>
      <c r="H1667" s="115" t="s">
        <v>507</v>
      </c>
    </row>
    <row r="1668" spans="1:8" ht="14.25" customHeight="1">
      <c r="A1668" s="9"/>
      <c r="B1668" s="11" t="s">
        <v>93</v>
      </c>
      <c r="C1668" s="400" t="s">
        <v>728</v>
      </c>
      <c r="D1668" s="357">
        <v>5111</v>
      </c>
      <c r="E1668" s="357">
        <v>5000</v>
      </c>
      <c r="F1668" s="357">
        <v>5000</v>
      </c>
      <c r="G1668" s="383"/>
      <c r="H1668" s="358">
        <v>0.9</v>
      </c>
    </row>
    <row r="1669" spans="1:8" ht="14.25" customHeight="1">
      <c r="A1669" s="7" t="s">
        <v>942</v>
      </c>
      <c r="B1669" s="8" t="s">
        <v>78</v>
      </c>
      <c r="C1669" s="46"/>
      <c r="D1669" s="71">
        <f>SUM(D1670:D1674)</f>
        <v>1670</v>
      </c>
      <c r="E1669" s="71">
        <f>SUM(E1670:E1674)</f>
        <v>1670</v>
      </c>
      <c r="F1669" s="71">
        <f>SUM(F1670:F1674)</f>
        <v>1595</v>
      </c>
      <c r="G1669" s="71">
        <f>SUM(G1670:G1674)</f>
        <v>0</v>
      </c>
      <c r="H1669" s="72"/>
    </row>
    <row r="1670" spans="1:8" ht="14.25" customHeight="1">
      <c r="A1670" s="5"/>
      <c r="B1670" s="10" t="s">
        <v>93</v>
      </c>
      <c r="C1670" s="339" t="s">
        <v>742</v>
      </c>
      <c r="D1670" s="73">
        <v>130</v>
      </c>
      <c r="E1670" s="73">
        <v>130</v>
      </c>
      <c r="F1670" s="73">
        <v>130</v>
      </c>
      <c r="G1670" s="73"/>
      <c r="H1670" s="362">
        <v>0.8</v>
      </c>
    </row>
    <row r="1671" spans="1:8" ht="14.25" customHeight="1">
      <c r="A1671" s="5"/>
      <c r="B1671" s="10"/>
      <c r="C1671" s="339" t="s">
        <v>716</v>
      </c>
      <c r="D1671" s="73">
        <v>140</v>
      </c>
      <c r="E1671" s="73">
        <v>140</v>
      </c>
      <c r="F1671" s="73">
        <v>140</v>
      </c>
      <c r="G1671" s="73"/>
      <c r="H1671" s="362">
        <v>1.2</v>
      </c>
    </row>
    <row r="1672" spans="1:8" ht="14.25" customHeight="1">
      <c r="A1672" s="5"/>
      <c r="B1672" s="10" t="s">
        <v>184</v>
      </c>
      <c r="C1672" s="339" t="s">
        <v>304</v>
      </c>
      <c r="D1672" s="73">
        <v>1058</v>
      </c>
      <c r="E1672" s="73">
        <v>1058</v>
      </c>
      <c r="F1672" s="73">
        <v>995</v>
      </c>
      <c r="G1672" s="73">
        <v>0</v>
      </c>
      <c r="H1672" s="362">
        <v>1</v>
      </c>
    </row>
    <row r="1673" spans="1:8" ht="14.25" customHeight="1">
      <c r="A1673" s="5"/>
      <c r="B1673" s="10"/>
      <c r="C1673" s="339" t="s">
        <v>321</v>
      </c>
      <c r="D1673" s="73">
        <v>188</v>
      </c>
      <c r="E1673" s="73">
        <v>188</v>
      </c>
      <c r="F1673" s="73">
        <v>188</v>
      </c>
      <c r="G1673" s="73">
        <v>0</v>
      </c>
      <c r="H1673" s="362">
        <v>1.5</v>
      </c>
    </row>
    <row r="1674" spans="1:8" ht="14.25" customHeight="1">
      <c r="A1674" s="5"/>
      <c r="B1674" s="10"/>
      <c r="C1674" s="339" t="s">
        <v>320</v>
      </c>
      <c r="D1674" s="73">
        <v>154</v>
      </c>
      <c r="E1674" s="73">
        <v>154</v>
      </c>
      <c r="F1674" s="73">
        <v>142</v>
      </c>
      <c r="G1674" s="73">
        <v>0</v>
      </c>
      <c r="H1674" s="362">
        <v>1.5</v>
      </c>
    </row>
    <row r="1675" spans="1:8" ht="24.75" customHeight="1">
      <c r="A1675" s="2" t="s">
        <v>943</v>
      </c>
      <c r="B1675" s="3" t="s">
        <v>96</v>
      </c>
      <c r="C1675" s="15"/>
      <c r="D1675" s="128">
        <f>SUM(D1676)</f>
        <v>30</v>
      </c>
      <c r="E1675" s="128">
        <f>SUM(E1676)</f>
        <v>2</v>
      </c>
      <c r="F1675" s="128">
        <f>SUM(F1676)</f>
        <v>2</v>
      </c>
      <c r="G1675" s="128">
        <f>SUM(G1676)</f>
        <v>0</v>
      </c>
      <c r="H1675" s="45"/>
    </row>
    <row r="1676" spans="1:8" ht="14.25" customHeight="1">
      <c r="A1676" s="9"/>
      <c r="B1676" s="11" t="s">
        <v>93</v>
      </c>
      <c r="C1676" s="400" t="s">
        <v>713</v>
      </c>
      <c r="D1676" s="357">
        <v>30</v>
      </c>
      <c r="E1676" s="357">
        <v>2</v>
      </c>
      <c r="F1676" s="357">
        <v>2</v>
      </c>
      <c r="G1676" s="383"/>
      <c r="H1676" s="358">
        <v>0.8</v>
      </c>
    </row>
    <row r="1677" spans="1:8" ht="14.25" customHeight="1">
      <c r="A1677" s="2" t="s">
        <v>944</v>
      </c>
      <c r="B1677" s="3" t="s">
        <v>58</v>
      </c>
      <c r="C1677" s="15"/>
      <c r="D1677" s="128">
        <f>SUM(D1678)</f>
        <v>30</v>
      </c>
      <c r="E1677" s="128">
        <f>SUM(E1678)</f>
        <v>2</v>
      </c>
      <c r="F1677" s="128">
        <f>SUM(F1678)</f>
        <v>2</v>
      </c>
      <c r="G1677" s="128">
        <f>SUM(G1678)</f>
        <v>0</v>
      </c>
      <c r="H1677" s="45"/>
    </row>
    <row r="1678" spans="1:8" ht="14.25" customHeight="1">
      <c r="A1678" s="9"/>
      <c r="B1678" s="11" t="s">
        <v>93</v>
      </c>
      <c r="C1678" s="400" t="s">
        <v>713</v>
      </c>
      <c r="D1678" s="357">
        <v>30</v>
      </c>
      <c r="E1678" s="357">
        <v>2</v>
      </c>
      <c r="F1678" s="357">
        <v>2</v>
      </c>
      <c r="G1678" s="383"/>
      <c r="H1678" s="358">
        <v>0.8</v>
      </c>
    </row>
    <row r="1679" spans="1:8" ht="14.25" customHeight="1">
      <c r="A1679" s="7" t="s">
        <v>945</v>
      </c>
      <c r="B1679" s="8" t="s">
        <v>126</v>
      </c>
      <c r="C1679" s="46"/>
      <c r="D1679" s="129">
        <f>SUM(D1680:D1688)</f>
        <v>1599</v>
      </c>
      <c r="E1679" s="129">
        <f>SUM(E1680:E1688)</f>
        <v>1287</v>
      </c>
      <c r="F1679" s="129">
        <f>SUM(F1680:F1688)</f>
        <v>1285</v>
      </c>
      <c r="G1679" s="129">
        <f>SUM(G1680:G1688)</f>
        <v>2</v>
      </c>
      <c r="H1679" s="72"/>
    </row>
    <row r="1680" spans="1:8" ht="14.25" customHeight="1">
      <c r="A1680" s="5"/>
      <c r="B1680" s="10" t="s">
        <v>160</v>
      </c>
      <c r="C1680" s="192" t="s">
        <v>291</v>
      </c>
      <c r="D1680" s="385">
        <v>130</v>
      </c>
      <c r="E1680" s="385">
        <v>71</v>
      </c>
      <c r="F1680" s="385">
        <v>71</v>
      </c>
      <c r="G1680" s="401"/>
      <c r="H1680" s="367">
        <v>1.4</v>
      </c>
    </row>
    <row r="1681" spans="1:8" ht="14.25" customHeight="1">
      <c r="A1681" s="5"/>
      <c r="B1681" s="10" t="s">
        <v>240</v>
      </c>
      <c r="C1681" s="192" t="s">
        <v>313</v>
      </c>
      <c r="D1681" s="385">
        <v>150</v>
      </c>
      <c r="E1681" s="385">
        <v>123</v>
      </c>
      <c r="F1681" s="385">
        <v>123</v>
      </c>
      <c r="G1681" s="401"/>
      <c r="H1681" s="367">
        <v>0.8</v>
      </c>
    </row>
    <row r="1682" spans="1:8" ht="14.25" customHeight="1">
      <c r="A1682" s="12"/>
      <c r="B1682" s="19"/>
      <c r="C1682" s="406" t="s">
        <v>328</v>
      </c>
      <c r="D1682" s="380">
        <v>480</v>
      </c>
      <c r="E1682" s="380">
        <v>480</v>
      </c>
      <c r="F1682" s="380">
        <v>480</v>
      </c>
      <c r="G1682" s="379"/>
      <c r="H1682" s="43">
        <v>1.25</v>
      </c>
    </row>
    <row r="1683" spans="1:8" ht="14.25" customHeight="1">
      <c r="A1683" s="12"/>
      <c r="B1683" s="10" t="s">
        <v>231</v>
      </c>
      <c r="C1683" s="192" t="s">
        <v>304</v>
      </c>
      <c r="D1683" s="385">
        <v>135</v>
      </c>
      <c r="E1683" s="385">
        <v>102</v>
      </c>
      <c r="F1683" s="385">
        <v>102</v>
      </c>
      <c r="G1683" s="401">
        <v>0</v>
      </c>
      <c r="H1683" s="367">
        <v>0.6</v>
      </c>
    </row>
    <row r="1684" spans="1:8" ht="14.25" customHeight="1">
      <c r="A1684" s="5"/>
      <c r="B1684" s="10"/>
      <c r="C1684" s="192" t="s">
        <v>316</v>
      </c>
      <c r="D1684" s="385">
        <v>180</v>
      </c>
      <c r="E1684" s="385">
        <v>8</v>
      </c>
      <c r="F1684" s="385">
        <v>8</v>
      </c>
      <c r="G1684" s="401">
        <v>0</v>
      </c>
      <c r="H1684" s="367">
        <v>1.4</v>
      </c>
    </row>
    <row r="1685" spans="1:8" ht="14.25" customHeight="1">
      <c r="A1685" s="12"/>
      <c r="B1685" s="19"/>
      <c r="C1685" s="406" t="s">
        <v>308</v>
      </c>
      <c r="D1685" s="380">
        <v>14</v>
      </c>
      <c r="E1685" s="380">
        <v>14</v>
      </c>
      <c r="F1685" s="380">
        <v>14</v>
      </c>
      <c r="G1685" s="379">
        <v>0</v>
      </c>
      <c r="H1685" s="43">
        <v>0.9</v>
      </c>
    </row>
    <row r="1686" spans="1:8" ht="14.25" customHeight="1">
      <c r="A1686" s="5"/>
      <c r="B1686" s="10" t="s">
        <v>93</v>
      </c>
      <c r="C1686" s="192" t="s">
        <v>711</v>
      </c>
      <c r="D1686" s="385">
        <v>420</v>
      </c>
      <c r="E1686" s="385">
        <v>405</v>
      </c>
      <c r="F1686" s="385">
        <v>405</v>
      </c>
      <c r="G1686" s="401"/>
      <c r="H1686" s="367">
        <v>0.4</v>
      </c>
    </row>
    <row r="1687" spans="1:8" ht="14.25" customHeight="1">
      <c r="A1687" s="12"/>
      <c r="B1687" s="19"/>
      <c r="C1687" s="406" t="s">
        <v>728</v>
      </c>
      <c r="D1687" s="380">
        <v>40</v>
      </c>
      <c r="E1687" s="380">
        <v>40</v>
      </c>
      <c r="F1687" s="380">
        <v>40</v>
      </c>
      <c r="G1687" s="379"/>
      <c r="H1687" s="43">
        <v>0.4</v>
      </c>
    </row>
    <row r="1688" spans="1:8" ht="14.25" customHeight="1">
      <c r="A1688" s="9"/>
      <c r="B1688" s="11"/>
      <c r="C1688" s="400" t="s">
        <v>712</v>
      </c>
      <c r="D1688" s="357">
        <v>50</v>
      </c>
      <c r="E1688" s="357">
        <v>44</v>
      </c>
      <c r="F1688" s="357">
        <v>42</v>
      </c>
      <c r="G1688" s="383">
        <v>2</v>
      </c>
      <c r="H1688" s="358">
        <v>0.45</v>
      </c>
    </row>
    <row r="1689" spans="1:8" ht="14.25" customHeight="1">
      <c r="A1689" s="108" t="s">
        <v>946</v>
      </c>
      <c r="B1689" s="78" t="s">
        <v>243</v>
      </c>
      <c r="C1689" s="123"/>
      <c r="D1689" s="124">
        <f>SUM(D1690:D1691)</f>
        <v>232</v>
      </c>
      <c r="E1689" s="124">
        <f>SUM(E1690:E1691)</f>
        <v>139</v>
      </c>
      <c r="F1689" s="124">
        <f>SUM(F1690:F1691)</f>
        <v>139</v>
      </c>
      <c r="G1689" s="124">
        <f>SUM(G1690:G1691)</f>
        <v>0</v>
      </c>
      <c r="H1689" s="132"/>
    </row>
    <row r="1690" spans="1:8" ht="14.25" customHeight="1">
      <c r="A1690" s="5"/>
      <c r="B1690" s="10" t="s">
        <v>240</v>
      </c>
      <c r="C1690" s="192" t="s">
        <v>314</v>
      </c>
      <c r="D1690" s="385">
        <v>12</v>
      </c>
      <c r="E1690" s="385">
        <v>12</v>
      </c>
      <c r="F1690" s="385">
        <v>12</v>
      </c>
      <c r="G1690" s="401"/>
      <c r="H1690" s="367">
        <v>0.2</v>
      </c>
    </row>
    <row r="1691" spans="1:8" ht="14.25" customHeight="1">
      <c r="A1691" s="9"/>
      <c r="B1691" s="11" t="s">
        <v>93</v>
      </c>
      <c r="C1691" s="400" t="s">
        <v>729</v>
      </c>
      <c r="D1691" s="357">
        <v>220</v>
      </c>
      <c r="E1691" s="357">
        <v>127</v>
      </c>
      <c r="F1691" s="357">
        <v>127</v>
      </c>
      <c r="G1691" s="383"/>
      <c r="H1691" s="358">
        <v>0.6</v>
      </c>
    </row>
    <row r="1692" spans="1:8" ht="14.25" customHeight="1">
      <c r="A1692" s="2" t="s">
        <v>947</v>
      </c>
      <c r="B1692" s="3" t="s">
        <v>127</v>
      </c>
      <c r="C1692" s="15"/>
      <c r="D1692" s="128">
        <f>SUM(D1693:D1695)</f>
        <v>539</v>
      </c>
      <c r="E1692" s="128">
        <f>SUM(E1693:E1695)</f>
        <v>444</v>
      </c>
      <c r="F1692" s="128">
        <f>SUM(F1693:F1695)</f>
        <v>444</v>
      </c>
      <c r="G1692" s="128">
        <f>SUM(G1693:G1695)</f>
        <v>0</v>
      </c>
      <c r="H1692" s="45"/>
    </row>
    <row r="1693" spans="1:8" ht="14.25" customHeight="1">
      <c r="A1693" s="12"/>
      <c r="B1693" s="19" t="s">
        <v>160</v>
      </c>
      <c r="C1693" s="406" t="s">
        <v>288</v>
      </c>
      <c r="D1693" s="380">
        <v>369</v>
      </c>
      <c r="E1693" s="380">
        <v>274</v>
      </c>
      <c r="F1693" s="380">
        <v>274</v>
      </c>
      <c r="G1693" s="379"/>
      <c r="H1693" s="43">
        <v>0.35</v>
      </c>
    </row>
    <row r="1694" spans="1:8" ht="14.25" customHeight="1">
      <c r="A1694" s="12"/>
      <c r="B1694" s="19" t="s">
        <v>240</v>
      </c>
      <c r="C1694" s="406" t="s">
        <v>305</v>
      </c>
      <c r="D1694" s="380">
        <v>100</v>
      </c>
      <c r="E1694" s="380">
        <v>100</v>
      </c>
      <c r="F1694" s="380">
        <v>100</v>
      </c>
      <c r="G1694" s="379"/>
      <c r="H1694" s="43">
        <v>0.3</v>
      </c>
    </row>
    <row r="1695" spans="1:8" ht="14.25" customHeight="1">
      <c r="A1695" s="9"/>
      <c r="B1695" s="11"/>
      <c r="C1695" s="400" t="s">
        <v>295</v>
      </c>
      <c r="D1695" s="357">
        <v>70</v>
      </c>
      <c r="E1695" s="357">
        <v>70</v>
      </c>
      <c r="F1695" s="357">
        <v>70</v>
      </c>
      <c r="G1695" s="383"/>
      <c r="H1695" s="358">
        <v>0.5</v>
      </c>
    </row>
    <row r="1696" spans="1:8" ht="14.25" customHeight="1">
      <c r="A1696" s="2" t="s">
        <v>948</v>
      </c>
      <c r="B1696" s="3" t="s">
        <v>254</v>
      </c>
      <c r="C1696" s="116"/>
      <c r="D1696" s="41">
        <f>SUM(D1697:D1698)</f>
        <v>85</v>
      </c>
      <c r="E1696" s="41">
        <f>SUM(E1697:E1698)</f>
        <v>85</v>
      </c>
      <c r="F1696" s="41">
        <f>SUM(F1697:F1698)</f>
        <v>85</v>
      </c>
      <c r="G1696" s="41">
        <f>SUM(G1697:G1698)</f>
        <v>0</v>
      </c>
      <c r="H1696" s="117"/>
    </row>
    <row r="1697" spans="1:8" ht="14.25" customHeight="1">
      <c r="A1697" s="112"/>
      <c r="B1697" s="163" t="s">
        <v>93</v>
      </c>
      <c r="C1697" s="55" t="s">
        <v>728</v>
      </c>
      <c r="D1697" s="102">
        <v>10</v>
      </c>
      <c r="E1697" s="102">
        <v>10</v>
      </c>
      <c r="F1697" s="102">
        <v>10</v>
      </c>
      <c r="G1697" s="102"/>
      <c r="H1697" s="115">
        <v>0.2</v>
      </c>
    </row>
    <row r="1698" spans="1:8" ht="14.25" customHeight="1">
      <c r="A1698" s="9"/>
      <c r="B1698" s="11"/>
      <c r="C1698" s="400" t="s">
        <v>722</v>
      </c>
      <c r="D1698" s="357">
        <v>75</v>
      </c>
      <c r="E1698" s="357">
        <v>75</v>
      </c>
      <c r="F1698" s="357">
        <v>75</v>
      </c>
      <c r="G1698" s="383"/>
      <c r="H1698" s="358">
        <v>0.4</v>
      </c>
    </row>
    <row r="1699" spans="1:8" ht="14.25" customHeight="1">
      <c r="A1699" s="2" t="s">
        <v>949</v>
      </c>
      <c r="B1699" s="21" t="s">
        <v>458</v>
      </c>
      <c r="C1699" s="116"/>
      <c r="D1699" s="44">
        <f>SUM(D1700)</f>
        <v>12</v>
      </c>
      <c r="E1699" s="44">
        <f>SUM(E1700)</f>
        <v>10</v>
      </c>
      <c r="F1699" s="44">
        <f>SUM(F1700)</f>
        <v>10</v>
      </c>
      <c r="G1699" s="44">
        <f>SUM(G1700)</f>
        <v>0</v>
      </c>
      <c r="H1699" s="141"/>
    </row>
    <row r="1700" spans="1:8" ht="14.25" customHeight="1">
      <c r="A1700" s="9"/>
      <c r="B1700" s="70" t="s">
        <v>240</v>
      </c>
      <c r="C1700" s="400" t="s">
        <v>301</v>
      </c>
      <c r="D1700" s="340">
        <v>12</v>
      </c>
      <c r="E1700" s="340">
        <v>10</v>
      </c>
      <c r="F1700" s="340">
        <v>10</v>
      </c>
      <c r="G1700" s="340"/>
      <c r="H1700" s="419">
        <v>0.6</v>
      </c>
    </row>
    <row r="1701" spans="1:8" ht="14.25" customHeight="1">
      <c r="A1701" s="2" t="s">
        <v>950</v>
      </c>
      <c r="B1701" s="3" t="s">
        <v>95</v>
      </c>
      <c r="C1701" s="15"/>
      <c r="D1701" s="128">
        <f>SUM(D1702)</f>
        <v>30</v>
      </c>
      <c r="E1701" s="128">
        <f>SUM(E1702)</f>
        <v>21</v>
      </c>
      <c r="F1701" s="128">
        <f>SUM(F1702)</f>
        <v>21</v>
      </c>
      <c r="G1701" s="128">
        <f>SUM(G1702)</f>
        <v>0</v>
      </c>
      <c r="H1701" s="45"/>
    </row>
    <row r="1702" spans="1:8" ht="14.25" customHeight="1">
      <c r="A1702" s="9"/>
      <c r="B1702" s="11" t="s">
        <v>93</v>
      </c>
      <c r="C1702" s="400" t="s">
        <v>713</v>
      </c>
      <c r="D1702" s="357">
        <v>30</v>
      </c>
      <c r="E1702" s="357">
        <v>21</v>
      </c>
      <c r="F1702" s="357">
        <v>21</v>
      </c>
      <c r="G1702" s="383"/>
      <c r="H1702" s="358">
        <v>0.8</v>
      </c>
    </row>
    <row r="1703" spans="1:8" ht="14.25" customHeight="1">
      <c r="A1703" s="2" t="s">
        <v>951</v>
      </c>
      <c r="B1703" s="3" t="s">
        <v>82</v>
      </c>
      <c r="C1703" s="15"/>
      <c r="D1703" s="44">
        <f>SUM(D1704)</f>
        <v>20</v>
      </c>
      <c r="E1703" s="44">
        <f>SUM(E1704)</f>
        <v>18</v>
      </c>
      <c r="F1703" s="44">
        <f>SUM(F1704)</f>
        <v>18</v>
      </c>
      <c r="G1703" s="44">
        <f>SUM(G1704)</f>
        <v>0</v>
      </c>
      <c r="H1703" s="45"/>
    </row>
    <row r="1704" spans="1:8" ht="14.25" customHeight="1">
      <c r="A1704" s="9"/>
      <c r="B1704" s="11" t="s">
        <v>93</v>
      </c>
      <c r="C1704" s="418" t="s">
        <v>721</v>
      </c>
      <c r="D1704" s="340">
        <v>20</v>
      </c>
      <c r="E1704" s="340">
        <v>18</v>
      </c>
      <c r="F1704" s="340">
        <v>18</v>
      </c>
      <c r="G1704" s="420"/>
      <c r="H1704" s="341">
        <v>1.1</v>
      </c>
    </row>
    <row r="1705" spans="1:8" ht="14.25" customHeight="1">
      <c r="A1705" s="2" t="s">
        <v>952</v>
      </c>
      <c r="B1705" s="3" t="s">
        <v>534</v>
      </c>
      <c r="C1705" s="15"/>
      <c r="D1705" s="44">
        <f>D1706</f>
        <v>10</v>
      </c>
      <c r="E1705" s="44">
        <f>E1706</f>
        <v>9</v>
      </c>
      <c r="F1705" s="44">
        <f>F1706</f>
        <v>9</v>
      </c>
      <c r="G1705" s="44">
        <f>G1706</f>
        <v>0</v>
      </c>
      <c r="H1705" s="45"/>
    </row>
    <row r="1706" spans="1:8" ht="14.25" customHeight="1">
      <c r="A1706" s="9"/>
      <c r="B1706" s="11" t="s">
        <v>93</v>
      </c>
      <c r="C1706" s="418" t="s">
        <v>728</v>
      </c>
      <c r="D1706" s="340">
        <v>10</v>
      </c>
      <c r="E1706" s="340">
        <v>9</v>
      </c>
      <c r="F1706" s="340">
        <v>9</v>
      </c>
      <c r="G1706" s="420"/>
      <c r="H1706" s="341">
        <v>0.4</v>
      </c>
    </row>
    <row r="1707" spans="1:8" ht="14.25" customHeight="1">
      <c r="A1707" s="2" t="s">
        <v>953</v>
      </c>
      <c r="B1707" s="3" t="s">
        <v>423</v>
      </c>
      <c r="C1707" s="116"/>
      <c r="D1707" s="41">
        <f>SUM(D1708)</f>
        <v>165</v>
      </c>
      <c r="E1707" s="41">
        <f>SUM(E1708)</f>
        <v>28</v>
      </c>
      <c r="F1707" s="41">
        <f>SUM(F1708)</f>
        <v>28</v>
      </c>
      <c r="G1707" s="41">
        <f>SUM(G1708)</f>
        <v>0</v>
      </c>
      <c r="H1707" s="117"/>
    </row>
    <row r="1708" spans="1:8" ht="14.25" customHeight="1">
      <c r="A1708" s="12"/>
      <c r="B1708" s="19" t="s">
        <v>240</v>
      </c>
      <c r="C1708" s="421" t="s">
        <v>303</v>
      </c>
      <c r="D1708" s="343">
        <v>165</v>
      </c>
      <c r="E1708" s="343">
        <v>28</v>
      </c>
      <c r="F1708" s="343">
        <v>28</v>
      </c>
      <c r="G1708" s="343"/>
      <c r="H1708" s="344">
        <v>1</v>
      </c>
    </row>
    <row r="1709" spans="1:8" ht="14.25" customHeight="1">
      <c r="A1709" s="2" t="s">
        <v>954</v>
      </c>
      <c r="B1709" s="3" t="s">
        <v>424</v>
      </c>
      <c r="C1709" s="116"/>
      <c r="D1709" s="41">
        <f>SUM(D1710)</f>
        <v>134</v>
      </c>
      <c r="E1709" s="41">
        <f>SUM(E1710)</f>
        <v>41</v>
      </c>
      <c r="F1709" s="41">
        <f>SUM(F1710)</f>
        <v>41</v>
      </c>
      <c r="G1709" s="41">
        <f>SUM(G1710)</f>
        <v>0</v>
      </c>
      <c r="H1709" s="117"/>
    </row>
    <row r="1710" spans="1:8" ht="14.25" customHeight="1">
      <c r="A1710" s="9"/>
      <c r="B1710" s="11" t="s">
        <v>240</v>
      </c>
      <c r="C1710" s="418" t="s">
        <v>303</v>
      </c>
      <c r="D1710" s="340">
        <v>134</v>
      </c>
      <c r="E1710" s="340">
        <v>41</v>
      </c>
      <c r="F1710" s="340">
        <v>41</v>
      </c>
      <c r="G1710" s="340"/>
      <c r="H1710" s="341">
        <v>1.25</v>
      </c>
    </row>
    <row r="1711" spans="1:8" ht="14.25" customHeight="1">
      <c r="A1711" s="2" t="s">
        <v>955</v>
      </c>
      <c r="B1711" s="3" t="s">
        <v>390</v>
      </c>
      <c r="C1711" s="60"/>
      <c r="D1711" s="41">
        <f>SUM(D1712)</f>
        <v>1814</v>
      </c>
      <c r="E1711" s="41">
        <f>SUM(E1712)</f>
        <v>640</v>
      </c>
      <c r="F1711" s="41">
        <f>SUM(F1712)</f>
        <v>640</v>
      </c>
      <c r="G1711" s="41">
        <f>SUM(G1712)</f>
        <v>0</v>
      </c>
      <c r="H1711" s="88"/>
    </row>
    <row r="1712" spans="1:8" ht="14.25" customHeight="1" thickBot="1">
      <c r="A1712" s="49"/>
      <c r="B1712" s="11" t="s">
        <v>231</v>
      </c>
      <c r="C1712" s="348" t="s">
        <v>316</v>
      </c>
      <c r="D1712" s="422">
        <v>1814</v>
      </c>
      <c r="E1712" s="423">
        <v>640</v>
      </c>
      <c r="F1712" s="423">
        <v>640</v>
      </c>
      <c r="G1712" s="423">
        <v>0</v>
      </c>
      <c r="H1712" s="424">
        <v>1.2</v>
      </c>
    </row>
    <row r="1713" spans="1:8" ht="14.25" customHeight="1" thickBot="1">
      <c r="A1713" s="24"/>
      <c r="B1713" s="159" t="s">
        <v>232</v>
      </c>
      <c r="C1713" s="241"/>
      <c r="D1713" s="235">
        <f>D1409+D1412+D1416+D1418+D1423+D1430+D1432+D1435+D1437+D1442+D1448+D1450+D1452+D1454+D1456+D1471+D1488+D1490+D1492+D1495+D1497+D1499+D1505+D1507+D1511+D1513+D1515+D1517+D1521+D1523+D1542+D1546+D1548++D1551+D1555+D1565+D1573+D1575+D1580+D1587+D1589+D1602+D1604+D1608+D1610+D1612+D1617+D1619+D1622+D1624+D1626+D1628+D1630+D1632+D1635+D1637+D1643+D1647+D1649+D1651+D1653+D1655+D1658+D1664+D1666+D1669+D1675+D1677+D1679+D1689+D1692+D1696+D1699+D1701+D1703+D1705+D1707+D1709+D1711+D1421+D1486+D1544+D1577+D1606+D1660</f>
        <v>39128</v>
      </c>
      <c r="E1713" s="235">
        <f>E1409+E1412+E1416+E1418+E1423+E1430+E1432+E1435+E1437+E1442+E1448+E1450+E1452+E1454+E1456+E1471+E1488+E1490+E1492+E1495+E1497+E1499+E1505+E1507+E1511+E1513+E1515+E1517+E1521+E1523+E1542+E1546+E1548++E1551+E1555+E1565+E1573+E1575+E1580+E1587+E1589+E1602+E1604+E1608+E1610+E1612+E1617+E1619+E1622+E1624+E1626+E1628+E1630+E1632+E1635+E1637+E1643+E1647+E1649+E1651+E1653+E1655+E1658+E1664+E1666+E1669+E1675+E1677+E1679+E1689+E1692+E1696+E1699+E1701+E1703+E1705+E1707+E1709+E1711+E1421+E1486+E1544+E1577+E1606+E1660</f>
        <v>27569</v>
      </c>
      <c r="F1713" s="235">
        <f>F1409+F1412+F1416+F1418+F1423+F1430+F1432+F1435+F1437+F1442+F1448+F1450+F1452+F1454+F1456+F1471+F1488+F1490+F1492+F1495+F1497+F1499+F1505+F1507+F1511+F1513+F1515+F1517+F1521+F1523+F1542+F1546+F1548++F1551+F1555+F1565+F1573+F1575+F1580+F1587+F1589+F1602+F1604+F1608+F1610+F1612+F1617+F1619+F1622+F1624+F1626+F1628+F1630+F1632+F1635+F1637+F1643+F1647+F1649+F1651+F1653+F1655+F1658+F1664+F1666+F1669+F1675+F1677+F1679+F1689+F1692+F1696+F1699+F1701+F1703+F1705+F1707+F1709+F1711+F1421+F1486+F1544+F1577+F1606+F1660</f>
        <v>27293</v>
      </c>
      <c r="G1713" s="235">
        <f>G1409+G1412+G1416+G1418+G1423+G1430+G1432+G1435+G1437+G1442+G1448+G1450+G1452+G1454+G1456+G1471+G1488+G1490+G1492+G1495+G1497+G1499+G1505+G1507+G1511+G1513+G1515+G1517+G1521+G1523+G1542+G1546+G1548++G1551+G1555+G1565+G1573+G1575+G1580+G1587+G1589+G1602+G1604+G1608+G1610+G1612+G1617+G1619+G1622+G1624+G1626+G1628+G1630+G1632+G1635+G1637+G1643+G1647+G1649+G1651+G1653+G1655+G1658+G1664+G1666+G1669+G1675+G1677+G1679+G1689+G1692+G1696+G1699+G1701+G1703+G1705+G1707+G1709+G1711+G1421+G1486+G1544+G1577+G1606+G1660</f>
        <v>81</v>
      </c>
      <c r="H1713" s="25"/>
    </row>
    <row r="1714" spans="1:8" ht="14.25" customHeight="1" thickBot="1">
      <c r="A1714" s="24" t="s">
        <v>88</v>
      </c>
      <c r="B1714" s="159" t="s">
        <v>233</v>
      </c>
      <c r="C1714" s="241"/>
      <c r="D1714" s="235">
        <f>D806+D1407+D1713</f>
        <v>573535</v>
      </c>
      <c r="E1714" s="235">
        <f>E806+E1407+E1713</f>
        <v>343164</v>
      </c>
      <c r="F1714" s="235">
        <f>F806+F1407+F1713</f>
        <v>244953</v>
      </c>
      <c r="G1714" s="235">
        <f>G806+G1407+G1713</f>
        <v>83289</v>
      </c>
      <c r="H1714" s="25" t="s">
        <v>1</v>
      </c>
    </row>
    <row r="1715" spans="1:8" ht="14.25" customHeight="1">
      <c r="A1715" s="12"/>
      <c r="B1715" s="478" t="s">
        <v>29</v>
      </c>
      <c r="C1715" s="478"/>
      <c r="D1715" s="478"/>
      <c r="E1715" s="478"/>
      <c r="F1715" s="478"/>
      <c r="G1715" s="478"/>
      <c r="H1715" s="43"/>
    </row>
    <row r="1716" spans="1:8" ht="14.25" customHeight="1">
      <c r="A1716" s="27"/>
      <c r="B1716" s="28" t="s">
        <v>8</v>
      </c>
      <c r="C1716" s="136"/>
      <c r="D1716" s="137"/>
      <c r="E1716" s="137"/>
      <c r="F1716" s="137"/>
      <c r="G1716" s="137"/>
      <c r="H1716" s="138"/>
    </row>
    <row r="1717" spans="1:8" ht="14.25" customHeight="1">
      <c r="A1717" s="2" t="s">
        <v>878</v>
      </c>
      <c r="B1717" s="96" t="s">
        <v>45</v>
      </c>
      <c r="C1717" s="142"/>
      <c r="D1717" s="44">
        <f>D1718</f>
        <v>66</v>
      </c>
      <c r="E1717" s="44">
        <f>E1718</f>
        <v>33</v>
      </c>
      <c r="F1717" s="44">
        <f>F1718</f>
        <v>33</v>
      </c>
      <c r="G1717" s="44">
        <f>G1718</f>
        <v>0</v>
      </c>
      <c r="H1717" s="141"/>
    </row>
    <row r="1718" spans="1:8" ht="14.25" customHeight="1">
      <c r="A1718" s="145"/>
      <c r="B1718" s="11" t="s">
        <v>93</v>
      </c>
      <c r="C1718" s="400" t="s">
        <v>761</v>
      </c>
      <c r="D1718" s="365">
        <v>66</v>
      </c>
      <c r="E1718" s="340">
        <v>33</v>
      </c>
      <c r="F1718" s="340">
        <v>33</v>
      </c>
      <c r="G1718" s="340"/>
      <c r="H1718" s="419">
        <v>0.15</v>
      </c>
    </row>
    <row r="1719" spans="1:8" ht="14.25" customHeight="1">
      <c r="A1719" s="2" t="s">
        <v>879</v>
      </c>
      <c r="B1719" s="96" t="s">
        <v>103</v>
      </c>
      <c r="C1719" s="142"/>
      <c r="D1719" s="44">
        <f>SUM(D1720)</f>
        <v>132</v>
      </c>
      <c r="E1719" s="44">
        <f>SUM(E1720)</f>
        <v>33</v>
      </c>
      <c r="F1719" s="44">
        <f>SUM(F1720)</f>
        <v>33</v>
      </c>
      <c r="G1719" s="44">
        <f>SUM(G1720)</f>
        <v>0</v>
      </c>
      <c r="H1719" s="141"/>
    </row>
    <row r="1720" spans="1:8" ht="14.25" customHeight="1">
      <c r="A1720" s="145"/>
      <c r="B1720" s="11" t="s">
        <v>93</v>
      </c>
      <c r="C1720" s="400" t="s">
        <v>761</v>
      </c>
      <c r="D1720" s="365">
        <v>132</v>
      </c>
      <c r="E1720" s="340">
        <v>33</v>
      </c>
      <c r="F1720" s="340">
        <v>33</v>
      </c>
      <c r="G1720" s="340"/>
      <c r="H1720" s="419">
        <v>0.15</v>
      </c>
    </row>
    <row r="1721" spans="1:8" ht="14.25" customHeight="1">
      <c r="A1721" s="7" t="s">
        <v>880</v>
      </c>
      <c r="B1721" s="8" t="s">
        <v>102</v>
      </c>
      <c r="C1721" s="139"/>
      <c r="D1721" s="71">
        <f>SUM(D1722)</f>
        <v>0</v>
      </c>
      <c r="E1721" s="71">
        <f>SUM(E1722)</f>
        <v>19</v>
      </c>
      <c r="F1721" s="71">
        <f>SUM(F1722)</f>
        <v>19</v>
      </c>
      <c r="G1721" s="71">
        <f>SUM(G1722)</f>
        <v>0</v>
      </c>
      <c r="H1721" s="140"/>
    </row>
    <row r="1722" spans="1:8" ht="14.25" customHeight="1">
      <c r="A1722" s="9"/>
      <c r="B1722" s="94" t="s">
        <v>231</v>
      </c>
      <c r="C1722" s="400">
        <v>0</v>
      </c>
      <c r="D1722" s="340">
        <v>0</v>
      </c>
      <c r="E1722" s="340">
        <v>19</v>
      </c>
      <c r="F1722" s="340">
        <v>19</v>
      </c>
      <c r="G1722" s="340">
        <v>0</v>
      </c>
      <c r="H1722" s="419" t="s">
        <v>495</v>
      </c>
    </row>
    <row r="1723" spans="1:8" ht="14.25" customHeight="1">
      <c r="A1723" s="2" t="s">
        <v>881</v>
      </c>
      <c r="B1723" s="96" t="s">
        <v>425</v>
      </c>
      <c r="C1723" s="116"/>
      <c r="D1723" s="44">
        <f>SUM(D1724)</f>
        <v>50</v>
      </c>
      <c r="E1723" s="44">
        <f>SUM(E1724)</f>
        <v>43</v>
      </c>
      <c r="F1723" s="44">
        <f>SUM(F1724)</f>
        <v>30</v>
      </c>
      <c r="G1723" s="44">
        <f>SUM(G1724)</f>
        <v>13</v>
      </c>
      <c r="H1723" s="141"/>
    </row>
    <row r="1724" spans="1:8" ht="14.25" customHeight="1">
      <c r="A1724" s="9"/>
      <c r="B1724" s="94" t="s">
        <v>240</v>
      </c>
      <c r="C1724" s="400" t="s">
        <v>797</v>
      </c>
      <c r="D1724" s="340">
        <v>50</v>
      </c>
      <c r="E1724" s="340">
        <v>43</v>
      </c>
      <c r="F1724" s="340">
        <v>30</v>
      </c>
      <c r="G1724" s="340">
        <v>13</v>
      </c>
      <c r="H1724" s="419">
        <v>0.3</v>
      </c>
    </row>
    <row r="1725" spans="1:8" ht="14.25" customHeight="1">
      <c r="A1725" s="7" t="s">
        <v>882</v>
      </c>
      <c r="B1725" s="8" t="s">
        <v>245</v>
      </c>
      <c r="C1725" s="139"/>
      <c r="D1725" s="71">
        <f>SUM(D1726:D1727)</f>
        <v>60</v>
      </c>
      <c r="E1725" s="71">
        <f>SUM(E1726:E1727)</f>
        <v>58</v>
      </c>
      <c r="F1725" s="71">
        <f>SUM(F1726:F1727)</f>
        <v>58</v>
      </c>
      <c r="G1725" s="71">
        <f>SUM(G1726:G1727)</f>
        <v>0</v>
      </c>
      <c r="H1725" s="140"/>
    </row>
    <row r="1726" spans="1:8" ht="14.25" customHeight="1">
      <c r="A1726" s="12"/>
      <c r="B1726" s="19" t="s">
        <v>240</v>
      </c>
      <c r="C1726" s="406" t="s">
        <v>750</v>
      </c>
      <c r="D1726" s="343">
        <v>30</v>
      </c>
      <c r="E1726" s="343">
        <v>30</v>
      </c>
      <c r="F1726" s="343">
        <v>30</v>
      </c>
      <c r="G1726" s="343"/>
      <c r="H1726" s="425">
        <v>0.2</v>
      </c>
    </row>
    <row r="1727" spans="1:8" ht="14.25" customHeight="1">
      <c r="A1727" s="9"/>
      <c r="B1727" s="11"/>
      <c r="C1727" s="400" t="s">
        <v>798</v>
      </c>
      <c r="D1727" s="340">
        <v>30</v>
      </c>
      <c r="E1727" s="340">
        <v>28</v>
      </c>
      <c r="F1727" s="340">
        <v>28</v>
      </c>
      <c r="G1727" s="340"/>
      <c r="H1727" s="419">
        <v>0.3</v>
      </c>
    </row>
    <row r="1728" spans="1:8" ht="25.5">
      <c r="A1728" s="2" t="s">
        <v>883</v>
      </c>
      <c r="B1728" s="3" t="s">
        <v>450</v>
      </c>
      <c r="C1728" s="142"/>
      <c r="D1728" s="44">
        <f>D1729</f>
        <v>100</v>
      </c>
      <c r="E1728" s="44">
        <f>E1729</f>
        <v>18</v>
      </c>
      <c r="F1728" s="44">
        <f>F1729</f>
        <v>18</v>
      </c>
      <c r="G1728" s="44">
        <f>G1729</f>
        <v>0</v>
      </c>
      <c r="H1728" s="141"/>
    </row>
    <row r="1729" spans="1:8" ht="12.75">
      <c r="A1729" s="12"/>
      <c r="B1729" s="19" t="s">
        <v>240</v>
      </c>
      <c r="C1729" s="406" t="s">
        <v>797</v>
      </c>
      <c r="D1729" s="343">
        <v>100</v>
      </c>
      <c r="E1729" s="343">
        <v>18</v>
      </c>
      <c r="F1729" s="343">
        <v>18</v>
      </c>
      <c r="G1729" s="343"/>
      <c r="H1729" s="425">
        <v>0.6</v>
      </c>
    </row>
    <row r="1730" spans="1:249" s="58" customFormat="1" ht="25.5">
      <c r="A1730" s="2" t="s">
        <v>884</v>
      </c>
      <c r="B1730" s="3" t="s">
        <v>451</v>
      </c>
      <c r="C1730" s="142"/>
      <c r="D1730" s="44">
        <f>SUM(D1731:D1732)</f>
        <v>39</v>
      </c>
      <c r="E1730" s="44">
        <f>SUM(E1731:E1732)</f>
        <v>38</v>
      </c>
      <c r="F1730" s="44">
        <f>SUM(F1731:F1732)</f>
        <v>38</v>
      </c>
      <c r="G1730" s="44">
        <f>SUM(G1731:G1732)</f>
        <v>0</v>
      </c>
      <c r="H1730" s="141"/>
      <c r="I1730" s="177"/>
      <c r="J1730" s="173"/>
      <c r="K1730" s="174"/>
      <c r="L1730" s="173"/>
      <c r="M1730" s="120"/>
      <c r="N1730" s="120"/>
      <c r="O1730" s="120"/>
      <c r="P1730" s="120"/>
      <c r="Q1730" s="177"/>
      <c r="R1730" s="173"/>
      <c r="S1730" s="174"/>
      <c r="T1730" s="173"/>
      <c r="U1730" s="120"/>
      <c r="V1730" s="120"/>
      <c r="W1730" s="120"/>
      <c r="X1730" s="120"/>
      <c r="Y1730" s="177"/>
      <c r="Z1730" s="173"/>
      <c r="AA1730" s="174"/>
      <c r="AB1730" s="173"/>
      <c r="AC1730" s="120"/>
      <c r="AD1730" s="120"/>
      <c r="AE1730" s="120"/>
      <c r="AF1730" s="120"/>
      <c r="AG1730" s="177"/>
      <c r="AH1730" s="173"/>
      <c r="AI1730" s="174"/>
      <c r="AJ1730" s="173"/>
      <c r="AK1730" s="120"/>
      <c r="AL1730" s="120"/>
      <c r="AM1730" s="120"/>
      <c r="AN1730" s="120"/>
      <c r="AO1730" s="177"/>
      <c r="AP1730" s="173"/>
      <c r="AQ1730" s="174"/>
      <c r="AR1730" s="173"/>
      <c r="AS1730" s="120"/>
      <c r="AT1730" s="120"/>
      <c r="AU1730" s="120"/>
      <c r="AV1730" s="120"/>
      <c r="AW1730" s="177"/>
      <c r="AX1730" s="173"/>
      <c r="AY1730" s="174"/>
      <c r="AZ1730" s="173"/>
      <c r="BA1730" s="120"/>
      <c r="BB1730" s="120"/>
      <c r="BC1730" s="120"/>
      <c r="BD1730" s="120"/>
      <c r="BE1730" s="177"/>
      <c r="BF1730" s="173"/>
      <c r="BG1730" s="174"/>
      <c r="BH1730" s="173"/>
      <c r="BI1730" s="120"/>
      <c r="BJ1730" s="120"/>
      <c r="BK1730" s="120"/>
      <c r="BL1730" s="120"/>
      <c r="BM1730" s="177"/>
      <c r="BN1730" s="173"/>
      <c r="BO1730" s="174"/>
      <c r="BP1730" s="173"/>
      <c r="BQ1730" s="120"/>
      <c r="BR1730" s="120"/>
      <c r="BS1730" s="120"/>
      <c r="BT1730" s="120"/>
      <c r="BU1730" s="177"/>
      <c r="BV1730" s="173"/>
      <c r="BW1730" s="174"/>
      <c r="BX1730" s="173"/>
      <c r="BY1730" s="120"/>
      <c r="BZ1730" s="120"/>
      <c r="CA1730" s="120"/>
      <c r="CB1730" s="120"/>
      <c r="CC1730" s="177"/>
      <c r="CD1730" s="173"/>
      <c r="CE1730" s="174"/>
      <c r="CF1730" s="173"/>
      <c r="CG1730" s="120"/>
      <c r="CH1730" s="120"/>
      <c r="CI1730" s="120"/>
      <c r="CJ1730" s="120"/>
      <c r="CK1730" s="177"/>
      <c r="CL1730" s="173"/>
      <c r="CM1730" s="174"/>
      <c r="CN1730" s="173"/>
      <c r="CO1730" s="120"/>
      <c r="CP1730" s="120"/>
      <c r="CQ1730" s="120"/>
      <c r="CR1730" s="120"/>
      <c r="CS1730" s="177"/>
      <c r="CT1730" s="173"/>
      <c r="CU1730" s="174"/>
      <c r="CV1730" s="173"/>
      <c r="CW1730" s="120"/>
      <c r="CX1730" s="120"/>
      <c r="CY1730" s="120"/>
      <c r="CZ1730" s="120"/>
      <c r="DA1730" s="177"/>
      <c r="DB1730" s="173"/>
      <c r="DC1730" s="174"/>
      <c r="DD1730" s="173"/>
      <c r="DE1730" s="120"/>
      <c r="DF1730" s="120"/>
      <c r="DG1730" s="120"/>
      <c r="DH1730" s="120"/>
      <c r="DI1730" s="177"/>
      <c r="DJ1730" s="173"/>
      <c r="DK1730" s="174"/>
      <c r="DL1730" s="173"/>
      <c r="DM1730" s="120"/>
      <c r="DN1730" s="120"/>
      <c r="DO1730" s="120"/>
      <c r="DP1730" s="120"/>
      <c r="DQ1730" s="177"/>
      <c r="DR1730" s="173"/>
      <c r="DS1730" s="174"/>
      <c r="DT1730" s="173"/>
      <c r="DU1730" s="120"/>
      <c r="DV1730" s="120"/>
      <c r="DW1730" s="120"/>
      <c r="DX1730" s="120"/>
      <c r="DY1730" s="177"/>
      <c r="DZ1730" s="173"/>
      <c r="EA1730" s="174"/>
      <c r="EB1730" s="173"/>
      <c r="EC1730" s="120"/>
      <c r="ED1730" s="120"/>
      <c r="EE1730" s="120"/>
      <c r="EF1730" s="120"/>
      <c r="EG1730" s="177"/>
      <c r="EH1730" s="173"/>
      <c r="EI1730" s="174"/>
      <c r="EJ1730" s="173"/>
      <c r="EK1730" s="120"/>
      <c r="EL1730" s="120"/>
      <c r="EM1730" s="120"/>
      <c r="EN1730" s="120"/>
      <c r="EO1730" s="177"/>
      <c r="EP1730" s="173"/>
      <c r="EQ1730" s="174"/>
      <c r="ER1730" s="173"/>
      <c r="ES1730" s="120"/>
      <c r="ET1730" s="120"/>
      <c r="EU1730" s="120"/>
      <c r="EV1730" s="120"/>
      <c r="EW1730" s="177"/>
      <c r="EX1730" s="173"/>
      <c r="EY1730" s="174"/>
      <c r="EZ1730" s="173"/>
      <c r="FA1730" s="120"/>
      <c r="FB1730" s="120"/>
      <c r="FC1730" s="120"/>
      <c r="FD1730" s="120"/>
      <c r="FE1730" s="177"/>
      <c r="FF1730" s="173"/>
      <c r="FG1730" s="174"/>
      <c r="FH1730" s="173"/>
      <c r="FI1730" s="120"/>
      <c r="FJ1730" s="120"/>
      <c r="FK1730" s="120"/>
      <c r="FL1730" s="120"/>
      <c r="FM1730" s="177"/>
      <c r="FN1730" s="173"/>
      <c r="FO1730" s="174"/>
      <c r="FP1730" s="173"/>
      <c r="FQ1730" s="120"/>
      <c r="FR1730" s="120"/>
      <c r="FS1730" s="120"/>
      <c r="FT1730" s="120"/>
      <c r="FU1730" s="177"/>
      <c r="FV1730" s="173"/>
      <c r="FW1730" s="174"/>
      <c r="FX1730" s="173"/>
      <c r="FY1730" s="120"/>
      <c r="FZ1730" s="120"/>
      <c r="GA1730" s="120"/>
      <c r="GB1730" s="120"/>
      <c r="GC1730" s="177"/>
      <c r="GD1730" s="173"/>
      <c r="GE1730" s="174"/>
      <c r="GF1730" s="173"/>
      <c r="GG1730" s="120"/>
      <c r="GH1730" s="120"/>
      <c r="GI1730" s="120"/>
      <c r="GJ1730" s="120"/>
      <c r="GK1730" s="177"/>
      <c r="GL1730" s="173"/>
      <c r="GM1730" s="174"/>
      <c r="GN1730" s="173"/>
      <c r="GO1730" s="120"/>
      <c r="GP1730" s="120"/>
      <c r="GQ1730" s="120"/>
      <c r="GR1730" s="120"/>
      <c r="GS1730" s="177"/>
      <c r="GT1730" s="173"/>
      <c r="GU1730" s="174"/>
      <c r="GV1730" s="173"/>
      <c r="GW1730" s="120"/>
      <c r="GX1730" s="120"/>
      <c r="GY1730" s="120"/>
      <c r="GZ1730" s="120"/>
      <c r="HA1730" s="177"/>
      <c r="HB1730" s="173"/>
      <c r="HC1730" s="174"/>
      <c r="HD1730" s="173"/>
      <c r="HE1730" s="120"/>
      <c r="HF1730" s="120"/>
      <c r="HG1730" s="120"/>
      <c r="HH1730" s="120"/>
      <c r="HI1730" s="177"/>
      <c r="HJ1730" s="173"/>
      <c r="HK1730" s="174"/>
      <c r="HL1730" s="173"/>
      <c r="HM1730" s="120"/>
      <c r="HN1730" s="120"/>
      <c r="HO1730" s="120"/>
      <c r="HP1730" s="120"/>
      <c r="HQ1730" s="177"/>
      <c r="HR1730" s="173"/>
      <c r="HS1730" s="174"/>
      <c r="HT1730" s="173"/>
      <c r="HU1730" s="120"/>
      <c r="HV1730" s="120"/>
      <c r="HW1730" s="120"/>
      <c r="HX1730" s="120"/>
      <c r="HY1730" s="177"/>
      <c r="HZ1730" s="173"/>
      <c r="IA1730" s="174"/>
      <c r="IB1730" s="173"/>
      <c r="IC1730" s="120"/>
      <c r="ID1730" s="120"/>
      <c r="IE1730" s="120"/>
      <c r="IF1730" s="120"/>
      <c r="IG1730" s="177"/>
      <c r="IH1730" s="173"/>
      <c r="II1730" s="174"/>
      <c r="IJ1730" s="173"/>
      <c r="IK1730" s="120"/>
      <c r="IL1730" s="120"/>
      <c r="IM1730" s="120"/>
      <c r="IN1730" s="120"/>
      <c r="IO1730" s="177"/>
    </row>
    <row r="1731" spans="1:249" s="58" customFormat="1" ht="12.75">
      <c r="A1731" s="12"/>
      <c r="B1731" s="19" t="s">
        <v>240</v>
      </c>
      <c r="C1731" s="406" t="s">
        <v>799</v>
      </c>
      <c r="D1731" s="343">
        <v>9</v>
      </c>
      <c r="E1731" s="343">
        <v>9</v>
      </c>
      <c r="F1731" s="343">
        <v>9</v>
      </c>
      <c r="G1731" s="343"/>
      <c r="H1731" s="425">
        <v>0.5</v>
      </c>
      <c r="I1731" s="177"/>
      <c r="J1731" s="173"/>
      <c r="K1731" s="76"/>
      <c r="L1731" s="178"/>
      <c r="M1731" s="135"/>
      <c r="N1731" s="135"/>
      <c r="O1731" s="135"/>
      <c r="P1731" s="135"/>
      <c r="Q1731" s="177"/>
      <c r="R1731" s="173"/>
      <c r="S1731" s="76"/>
      <c r="T1731" s="178"/>
      <c r="U1731" s="135"/>
      <c r="V1731" s="135"/>
      <c r="W1731" s="135"/>
      <c r="X1731" s="135"/>
      <c r="Y1731" s="177"/>
      <c r="Z1731" s="173"/>
      <c r="AA1731" s="76"/>
      <c r="AB1731" s="178"/>
      <c r="AC1731" s="135"/>
      <c r="AD1731" s="135"/>
      <c r="AE1731" s="135"/>
      <c r="AF1731" s="135"/>
      <c r="AG1731" s="177"/>
      <c r="AH1731" s="173"/>
      <c r="AI1731" s="76"/>
      <c r="AJ1731" s="178"/>
      <c r="AK1731" s="135"/>
      <c r="AL1731" s="135"/>
      <c r="AM1731" s="135"/>
      <c r="AN1731" s="135"/>
      <c r="AO1731" s="177"/>
      <c r="AP1731" s="173"/>
      <c r="AQ1731" s="76"/>
      <c r="AR1731" s="178"/>
      <c r="AS1731" s="135"/>
      <c r="AT1731" s="135"/>
      <c r="AU1731" s="135"/>
      <c r="AV1731" s="135"/>
      <c r="AW1731" s="177"/>
      <c r="AX1731" s="173"/>
      <c r="AY1731" s="76"/>
      <c r="AZ1731" s="178"/>
      <c r="BA1731" s="135"/>
      <c r="BB1731" s="135"/>
      <c r="BC1731" s="135"/>
      <c r="BD1731" s="135"/>
      <c r="BE1731" s="177"/>
      <c r="BF1731" s="173"/>
      <c r="BG1731" s="76"/>
      <c r="BH1731" s="178"/>
      <c r="BI1731" s="135"/>
      <c r="BJ1731" s="135"/>
      <c r="BK1731" s="135"/>
      <c r="BL1731" s="135"/>
      <c r="BM1731" s="177"/>
      <c r="BN1731" s="173"/>
      <c r="BO1731" s="76"/>
      <c r="BP1731" s="178"/>
      <c r="BQ1731" s="135"/>
      <c r="BR1731" s="135"/>
      <c r="BS1731" s="135"/>
      <c r="BT1731" s="135"/>
      <c r="BU1731" s="177"/>
      <c r="BV1731" s="173"/>
      <c r="BW1731" s="76"/>
      <c r="BX1731" s="178"/>
      <c r="BY1731" s="135"/>
      <c r="BZ1731" s="135"/>
      <c r="CA1731" s="135"/>
      <c r="CB1731" s="135"/>
      <c r="CC1731" s="177"/>
      <c r="CD1731" s="173"/>
      <c r="CE1731" s="76"/>
      <c r="CF1731" s="178"/>
      <c r="CG1731" s="135"/>
      <c r="CH1731" s="135"/>
      <c r="CI1731" s="135"/>
      <c r="CJ1731" s="135"/>
      <c r="CK1731" s="177"/>
      <c r="CL1731" s="173"/>
      <c r="CM1731" s="76"/>
      <c r="CN1731" s="178"/>
      <c r="CO1731" s="135"/>
      <c r="CP1731" s="135"/>
      <c r="CQ1731" s="135"/>
      <c r="CR1731" s="135"/>
      <c r="CS1731" s="177"/>
      <c r="CT1731" s="173"/>
      <c r="CU1731" s="76"/>
      <c r="CV1731" s="178"/>
      <c r="CW1731" s="135"/>
      <c r="CX1731" s="135"/>
      <c r="CY1731" s="135"/>
      <c r="CZ1731" s="135"/>
      <c r="DA1731" s="177"/>
      <c r="DB1731" s="173"/>
      <c r="DC1731" s="76"/>
      <c r="DD1731" s="178"/>
      <c r="DE1731" s="135"/>
      <c r="DF1731" s="135"/>
      <c r="DG1731" s="135"/>
      <c r="DH1731" s="135"/>
      <c r="DI1731" s="177"/>
      <c r="DJ1731" s="173"/>
      <c r="DK1731" s="76"/>
      <c r="DL1731" s="178"/>
      <c r="DM1731" s="135"/>
      <c r="DN1731" s="135"/>
      <c r="DO1731" s="135"/>
      <c r="DP1731" s="135"/>
      <c r="DQ1731" s="177"/>
      <c r="DR1731" s="173"/>
      <c r="DS1731" s="76"/>
      <c r="DT1731" s="178"/>
      <c r="DU1731" s="135"/>
      <c r="DV1731" s="135"/>
      <c r="DW1731" s="135"/>
      <c r="DX1731" s="135"/>
      <c r="DY1731" s="177"/>
      <c r="DZ1731" s="173"/>
      <c r="EA1731" s="76"/>
      <c r="EB1731" s="178"/>
      <c r="EC1731" s="135"/>
      <c r="ED1731" s="135"/>
      <c r="EE1731" s="135"/>
      <c r="EF1731" s="135"/>
      <c r="EG1731" s="177"/>
      <c r="EH1731" s="173"/>
      <c r="EI1731" s="76"/>
      <c r="EJ1731" s="178"/>
      <c r="EK1731" s="135"/>
      <c r="EL1731" s="135"/>
      <c r="EM1731" s="135"/>
      <c r="EN1731" s="135"/>
      <c r="EO1731" s="177"/>
      <c r="EP1731" s="173"/>
      <c r="EQ1731" s="76"/>
      <c r="ER1731" s="178"/>
      <c r="ES1731" s="135"/>
      <c r="ET1731" s="135"/>
      <c r="EU1731" s="135"/>
      <c r="EV1731" s="135"/>
      <c r="EW1731" s="177"/>
      <c r="EX1731" s="173"/>
      <c r="EY1731" s="76"/>
      <c r="EZ1731" s="178"/>
      <c r="FA1731" s="135"/>
      <c r="FB1731" s="135"/>
      <c r="FC1731" s="135"/>
      <c r="FD1731" s="135"/>
      <c r="FE1731" s="177"/>
      <c r="FF1731" s="173"/>
      <c r="FG1731" s="76"/>
      <c r="FH1731" s="178"/>
      <c r="FI1731" s="135"/>
      <c r="FJ1731" s="135"/>
      <c r="FK1731" s="135"/>
      <c r="FL1731" s="135"/>
      <c r="FM1731" s="177"/>
      <c r="FN1731" s="173"/>
      <c r="FO1731" s="76"/>
      <c r="FP1731" s="178"/>
      <c r="FQ1731" s="135"/>
      <c r="FR1731" s="135"/>
      <c r="FS1731" s="135"/>
      <c r="FT1731" s="135"/>
      <c r="FU1731" s="177"/>
      <c r="FV1731" s="173"/>
      <c r="FW1731" s="76"/>
      <c r="FX1731" s="178"/>
      <c r="FY1731" s="135"/>
      <c r="FZ1731" s="135"/>
      <c r="GA1731" s="135"/>
      <c r="GB1731" s="135"/>
      <c r="GC1731" s="177"/>
      <c r="GD1731" s="173"/>
      <c r="GE1731" s="76"/>
      <c r="GF1731" s="178"/>
      <c r="GG1731" s="135"/>
      <c r="GH1731" s="135"/>
      <c r="GI1731" s="135"/>
      <c r="GJ1731" s="135"/>
      <c r="GK1731" s="177"/>
      <c r="GL1731" s="173"/>
      <c r="GM1731" s="76"/>
      <c r="GN1731" s="178"/>
      <c r="GO1731" s="135"/>
      <c r="GP1731" s="135"/>
      <c r="GQ1731" s="135"/>
      <c r="GR1731" s="135"/>
      <c r="GS1731" s="177"/>
      <c r="GT1731" s="173"/>
      <c r="GU1731" s="76"/>
      <c r="GV1731" s="178"/>
      <c r="GW1731" s="135"/>
      <c r="GX1731" s="135"/>
      <c r="GY1731" s="135"/>
      <c r="GZ1731" s="135"/>
      <c r="HA1731" s="177"/>
      <c r="HB1731" s="173"/>
      <c r="HC1731" s="76"/>
      <c r="HD1731" s="178"/>
      <c r="HE1731" s="135"/>
      <c r="HF1731" s="135"/>
      <c r="HG1731" s="135"/>
      <c r="HH1731" s="135"/>
      <c r="HI1731" s="177"/>
      <c r="HJ1731" s="173"/>
      <c r="HK1731" s="76"/>
      <c r="HL1731" s="178"/>
      <c r="HM1731" s="135"/>
      <c r="HN1731" s="135"/>
      <c r="HO1731" s="135"/>
      <c r="HP1731" s="135"/>
      <c r="HQ1731" s="177"/>
      <c r="HR1731" s="173"/>
      <c r="HS1731" s="76"/>
      <c r="HT1731" s="178"/>
      <c r="HU1731" s="135"/>
      <c r="HV1731" s="135"/>
      <c r="HW1731" s="135"/>
      <c r="HX1731" s="135"/>
      <c r="HY1731" s="177"/>
      <c r="HZ1731" s="173"/>
      <c r="IA1731" s="76"/>
      <c r="IB1731" s="178"/>
      <c r="IC1731" s="135"/>
      <c r="ID1731" s="135"/>
      <c r="IE1731" s="135"/>
      <c r="IF1731" s="135"/>
      <c r="IG1731" s="177"/>
      <c r="IH1731" s="173"/>
      <c r="II1731" s="76"/>
      <c r="IJ1731" s="178"/>
      <c r="IK1731" s="135"/>
      <c r="IL1731" s="135"/>
      <c r="IM1731" s="135"/>
      <c r="IN1731" s="135"/>
      <c r="IO1731" s="177"/>
    </row>
    <row r="1732" spans="1:249" s="58" customFormat="1" ht="12.75">
      <c r="A1732" s="9"/>
      <c r="B1732" s="11"/>
      <c r="C1732" s="400" t="s">
        <v>798</v>
      </c>
      <c r="D1732" s="340">
        <v>30</v>
      </c>
      <c r="E1732" s="340">
        <v>29</v>
      </c>
      <c r="F1732" s="340">
        <v>29</v>
      </c>
      <c r="G1732" s="340"/>
      <c r="H1732" s="419">
        <v>0.5</v>
      </c>
      <c r="I1732" s="177"/>
      <c r="J1732" s="173"/>
      <c r="K1732" s="76"/>
      <c r="L1732" s="178"/>
      <c r="M1732" s="135"/>
      <c r="N1732" s="135"/>
      <c r="O1732" s="135"/>
      <c r="P1732" s="135"/>
      <c r="Q1732" s="177"/>
      <c r="R1732" s="173"/>
      <c r="S1732" s="76"/>
      <c r="T1732" s="178"/>
      <c r="U1732" s="135"/>
      <c r="V1732" s="135"/>
      <c r="W1732" s="135"/>
      <c r="X1732" s="135"/>
      <c r="Y1732" s="177"/>
      <c r="Z1732" s="173"/>
      <c r="AA1732" s="76"/>
      <c r="AB1732" s="178"/>
      <c r="AC1732" s="135"/>
      <c r="AD1732" s="135"/>
      <c r="AE1732" s="135"/>
      <c r="AF1732" s="135"/>
      <c r="AG1732" s="177"/>
      <c r="AH1732" s="173"/>
      <c r="AI1732" s="76"/>
      <c r="AJ1732" s="178"/>
      <c r="AK1732" s="135"/>
      <c r="AL1732" s="135"/>
      <c r="AM1732" s="135"/>
      <c r="AN1732" s="135"/>
      <c r="AO1732" s="177"/>
      <c r="AP1732" s="173"/>
      <c r="AQ1732" s="76"/>
      <c r="AR1732" s="178"/>
      <c r="AS1732" s="135"/>
      <c r="AT1732" s="135"/>
      <c r="AU1732" s="135"/>
      <c r="AV1732" s="135"/>
      <c r="AW1732" s="177"/>
      <c r="AX1732" s="173"/>
      <c r="AY1732" s="76"/>
      <c r="AZ1732" s="178"/>
      <c r="BA1732" s="135"/>
      <c r="BB1732" s="135"/>
      <c r="BC1732" s="135"/>
      <c r="BD1732" s="135"/>
      <c r="BE1732" s="177"/>
      <c r="BF1732" s="173"/>
      <c r="BG1732" s="76"/>
      <c r="BH1732" s="178"/>
      <c r="BI1732" s="135"/>
      <c r="BJ1732" s="135"/>
      <c r="BK1732" s="135"/>
      <c r="BL1732" s="135"/>
      <c r="BM1732" s="177"/>
      <c r="BN1732" s="173"/>
      <c r="BO1732" s="76"/>
      <c r="BP1732" s="178"/>
      <c r="BQ1732" s="135"/>
      <c r="BR1732" s="135"/>
      <c r="BS1732" s="135"/>
      <c r="BT1732" s="135"/>
      <c r="BU1732" s="177"/>
      <c r="BV1732" s="173"/>
      <c r="BW1732" s="76"/>
      <c r="BX1732" s="178"/>
      <c r="BY1732" s="135"/>
      <c r="BZ1732" s="135"/>
      <c r="CA1732" s="135"/>
      <c r="CB1732" s="135"/>
      <c r="CC1732" s="177"/>
      <c r="CD1732" s="173"/>
      <c r="CE1732" s="76"/>
      <c r="CF1732" s="178"/>
      <c r="CG1732" s="135"/>
      <c r="CH1732" s="135"/>
      <c r="CI1732" s="135"/>
      <c r="CJ1732" s="135"/>
      <c r="CK1732" s="177"/>
      <c r="CL1732" s="173"/>
      <c r="CM1732" s="76"/>
      <c r="CN1732" s="178"/>
      <c r="CO1732" s="135"/>
      <c r="CP1732" s="135"/>
      <c r="CQ1732" s="135"/>
      <c r="CR1732" s="135"/>
      <c r="CS1732" s="177"/>
      <c r="CT1732" s="173"/>
      <c r="CU1732" s="76"/>
      <c r="CV1732" s="178"/>
      <c r="CW1732" s="135"/>
      <c r="CX1732" s="135"/>
      <c r="CY1732" s="135"/>
      <c r="CZ1732" s="135"/>
      <c r="DA1732" s="177"/>
      <c r="DB1732" s="173"/>
      <c r="DC1732" s="76"/>
      <c r="DD1732" s="178"/>
      <c r="DE1732" s="135"/>
      <c r="DF1732" s="135"/>
      <c r="DG1732" s="135"/>
      <c r="DH1732" s="135"/>
      <c r="DI1732" s="177"/>
      <c r="DJ1732" s="173"/>
      <c r="DK1732" s="76"/>
      <c r="DL1732" s="178"/>
      <c r="DM1732" s="135"/>
      <c r="DN1732" s="135"/>
      <c r="DO1732" s="135"/>
      <c r="DP1732" s="135"/>
      <c r="DQ1732" s="177"/>
      <c r="DR1732" s="173"/>
      <c r="DS1732" s="76"/>
      <c r="DT1732" s="178"/>
      <c r="DU1732" s="135"/>
      <c r="DV1732" s="135"/>
      <c r="DW1732" s="135"/>
      <c r="DX1732" s="135"/>
      <c r="DY1732" s="177"/>
      <c r="DZ1732" s="173"/>
      <c r="EA1732" s="76"/>
      <c r="EB1732" s="178"/>
      <c r="EC1732" s="135"/>
      <c r="ED1732" s="135"/>
      <c r="EE1732" s="135"/>
      <c r="EF1732" s="135"/>
      <c r="EG1732" s="177"/>
      <c r="EH1732" s="173"/>
      <c r="EI1732" s="76"/>
      <c r="EJ1732" s="178"/>
      <c r="EK1732" s="135"/>
      <c r="EL1732" s="135"/>
      <c r="EM1732" s="135"/>
      <c r="EN1732" s="135"/>
      <c r="EO1732" s="177"/>
      <c r="EP1732" s="173"/>
      <c r="EQ1732" s="76"/>
      <c r="ER1732" s="178"/>
      <c r="ES1732" s="135"/>
      <c r="ET1732" s="135"/>
      <c r="EU1732" s="135"/>
      <c r="EV1732" s="135"/>
      <c r="EW1732" s="177"/>
      <c r="EX1732" s="173"/>
      <c r="EY1732" s="76"/>
      <c r="EZ1732" s="178"/>
      <c r="FA1732" s="135"/>
      <c r="FB1732" s="135"/>
      <c r="FC1732" s="135"/>
      <c r="FD1732" s="135"/>
      <c r="FE1732" s="177"/>
      <c r="FF1732" s="173"/>
      <c r="FG1732" s="76"/>
      <c r="FH1732" s="178"/>
      <c r="FI1732" s="135"/>
      <c r="FJ1732" s="135"/>
      <c r="FK1732" s="135"/>
      <c r="FL1732" s="135"/>
      <c r="FM1732" s="177"/>
      <c r="FN1732" s="173"/>
      <c r="FO1732" s="76"/>
      <c r="FP1732" s="178"/>
      <c r="FQ1732" s="135"/>
      <c r="FR1732" s="135"/>
      <c r="FS1732" s="135"/>
      <c r="FT1732" s="135"/>
      <c r="FU1732" s="177"/>
      <c r="FV1732" s="173"/>
      <c r="FW1732" s="76"/>
      <c r="FX1732" s="178"/>
      <c r="FY1732" s="135"/>
      <c r="FZ1732" s="135"/>
      <c r="GA1732" s="135"/>
      <c r="GB1732" s="135"/>
      <c r="GC1732" s="177"/>
      <c r="GD1732" s="173"/>
      <c r="GE1732" s="76"/>
      <c r="GF1732" s="178"/>
      <c r="GG1732" s="135"/>
      <c r="GH1732" s="135"/>
      <c r="GI1732" s="135"/>
      <c r="GJ1732" s="135"/>
      <c r="GK1732" s="177"/>
      <c r="GL1732" s="173"/>
      <c r="GM1732" s="76"/>
      <c r="GN1732" s="178"/>
      <c r="GO1732" s="135"/>
      <c r="GP1732" s="135"/>
      <c r="GQ1732" s="135"/>
      <c r="GR1732" s="135"/>
      <c r="GS1732" s="177"/>
      <c r="GT1732" s="173"/>
      <c r="GU1732" s="76"/>
      <c r="GV1732" s="178"/>
      <c r="GW1732" s="135"/>
      <c r="GX1732" s="135"/>
      <c r="GY1732" s="135"/>
      <c r="GZ1732" s="135"/>
      <c r="HA1732" s="177"/>
      <c r="HB1732" s="173"/>
      <c r="HC1732" s="76"/>
      <c r="HD1732" s="178"/>
      <c r="HE1732" s="135"/>
      <c r="HF1732" s="135"/>
      <c r="HG1732" s="135"/>
      <c r="HH1732" s="135"/>
      <c r="HI1732" s="177"/>
      <c r="HJ1732" s="173"/>
      <c r="HK1732" s="76"/>
      <c r="HL1732" s="178"/>
      <c r="HM1732" s="135"/>
      <c r="HN1732" s="135"/>
      <c r="HO1732" s="135"/>
      <c r="HP1732" s="135"/>
      <c r="HQ1732" s="177"/>
      <c r="HR1732" s="173"/>
      <c r="HS1732" s="76"/>
      <c r="HT1732" s="178"/>
      <c r="HU1732" s="135"/>
      <c r="HV1732" s="135"/>
      <c r="HW1732" s="135"/>
      <c r="HX1732" s="135"/>
      <c r="HY1732" s="177"/>
      <c r="HZ1732" s="173"/>
      <c r="IA1732" s="76"/>
      <c r="IB1732" s="178"/>
      <c r="IC1732" s="135"/>
      <c r="ID1732" s="135"/>
      <c r="IE1732" s="135"/>
      <c r="IF1732" s="135"/>
      <c r="IG1732" s="177"/>
      <c r="IH1732" s="173"/>
      <c r="II1732" s="76"/>
      <c r="IJ1732" s="178"/>
      <c r="IK1732" s="135"/>
      <c r="IL1732" s="135"/>
      <c r="IM1732" s="135"/>
      <c r="IN1732" s="135"/>
      <c r="IO1732" s="177"/>
    </row>
    <row r="1733" spans="1:8" ht="25.5">
      <c r="A1733" s="7" t="s">
        <v>853</v>
      </c>
      <c r="B1733" s="8" t="s">
        <v>452</v>
      </c>
      <c r="C1733" s="139"/>
      <c r="D1733" s="71">
        <f>D1734</f>
        <v>50</v>
      </c>
      <c r="E1733" s="71">
        <f>E1734</f>
        <v>18</v>
      </c>
      <c r="F1733" s="71">
        <f>F1734</f>
        <v>18</v>
      </c>
      <c r="G1733" s="71">
        <f>G1734</f>
        <v>0</v>
      </c>
      <c r="H1733" s="140"/>
    </row>
    <row r="1734" spans="1:8" ht="12.75">
      <c r="A1734" s="9"/>
      <c r="B1734" s="11" t="s">
        <v>240</v>
      </c>
      <c r="C1734" s="400" t="s">
        <v>800</v>
      </c>
      <c r="D1734" s="340">
        <v>50</v>
      </c>
      <c r="E1734" s="340">
        <v>18</v>
      </c>
      <c r="F1734" s="340">
        <v>18</v>
      </c>
      <c r="G1734" s="340"/>
      <c r="H1734" s="419">
        <v>0.6</v>
      </c>
    </row>
    <row r="1735" spans="1:8" ht="25.5">
      <c r="A1735" s="7" t="s">
        <v>885</v>
      </c>
      <c r="B1735" s="8" t="s">
        <v>801</v>
      </c>
      <c r="C1735" s="139"/>
      <c r="D1735" s="71">
        <f>SUM(D1736)</f>
        <v>9</v>
      </c>
      <c r="E1735" s="71">
        <f>SUM(E1736)</f>
        <v>9</v>
      </c>
      <c r="F1735" s="71">
        <f>SUM(F1736)</f>
        <v>9</v>
      </c>
      <c r="G1735" s="71">
        <f>SUM(G1736)</f>
        <v>0</v>
      </c>
      <c r="H1735" s="140"/>
    </row>
    <row r="1736" spans="1:8" ht="12.75">
      <c r="A1736" s="9"/>
      <c r="B1736" s="11" t="s">
        <v>240</v>
      </c>
      <c r="C1736" s="400" t="s">
        <v>799</v>
      </c>
      <c r="D1736" s="340">
        <v>9</v>
      </c>
      <c r="E1736" s="340">
        <v>9</v>
      </c>
      <c r="F1736" s="340">
        <v>9</v>
      </c>
      <c r="G1736" s="340"/>
      <c r="H1736" s="419">
        <v>0.5</v>
      </c>
    </row>
    <row r="1737" spans="1:8" ht="14.25" customHeight="1">
      <c r="A1737" s="2" t="s">
        <v>886</v>
      </c>
      <c r="B1737" s="3" t="s">
        <v>400</v>
      </c>
      <c r="C1737" s="142"/>
      <c r="D1737" s="44">
        <f>SUM(D1738)</f>
        <v>474</v>
      </c>
      <c r="E1737" s="44">
        <f>SUM(E1738)</f>
        <v>243</v>
      </c>
      <c r="F1737" s="44">
        <f>SUM(F1738)</f>
        <v>243</v>
      </c>
      <c r="G1737" s="44">
        <f>SUM(G1738)</f>
        <v>0</v>
      </c>
      <c r="H1737" s="141"/>
    </row>
    <row r="1738" spans="1:8" ht="14.25" customHeight="1">
      <c r="A1738" s="12"/>
      <c r="B1738" s="58" t="s">
        <v>93</v>
      </c>
      <c r="C1738" s="406" t="s">
        <v>761</v>
      </c>
      <c r="D1738" s="343">
        <v>474</v>
      </c>
      <c r="E1738" s="343">
        <v>243</v>
      </c>
      <c r="F1738" s="343">
        <v>243</v>
      </c>
      <c r="G1738" s="343"/>
      <c r="H1738" s="425">
        <v>0.15</v>
      </c>
    </row>
    <row r="1739" spans="1:8" ht="14.25" customHeight="1">
      <c r="A1739" s="2" t="s">
        <v>887</v>
      </c>
      <c r="B1739" s="96" t="s">
        <v>535</v>
      </c>
      <c r="C1739" s="142"/>
      <c r="D1739" s="44">
        <f>D1740</f>
        <v>168</v>
      </c>
      <c r="E1739" s="44">
        <f>E1740</f>
        <v>45</v>
      </c>
      <c r="F1739" s="44">
        <f>F1740</f>
        <v>45</v>
      </c>
      <c r="G1739" s="44">
        <f>G1740</f>
        <v>0</v>
      </c>
      <c r="H1739" s="141"/>
    </row>
    <row r="1740" spans="1:8" ht="14.25" customHeight="1">
      <c r="A1740" s="145"/>
      <c r="B1740" s="11" t="s">
        <v>93</v>
      </c>
      <c r="C1740" s="400" t="s">
        <v>761</v>
      </c>
      <c r="D1740" s="365">
        <v>168</v>
      </c>
      <c r="E1740" s="340">
        <v>45</v>
      </c>
      <c r="F1740" s="340">
        <v>45</v>
      </c>
      <c r="G1740" s="340"/>
      <c r="H1740" s="419">
        <v>0.15</v>
      </c>
    </row>
    <row r="1741" spans="1:8" ht="14.25" customHeight="1">
      <c r="A1741" s="2" t="s">
        <v>707</v>
      </c>
      <c r="B1741" s="96" t="s">
        <v>810</v>
      </c>
      <c r="C1741" s="116"/>
      <c r="D1741" s="44">
        <f>D1742</f>
        <v>80</v>
      </c>
      <c r="E1741" s="44">
        <f>E1742</f>
        <v>70</v>
      </c>
      <c r="F1741" s="44">
        <f>F1742</f>
        <v>70</v>
      </c>
      <c r="G1741" s="44">
        <f>G1742</f>
        <v>0</v>
      </c>
      <c r="H1741" s="141"/>
    </row>
    <row r="1742" spans="1:8" ht="14.25" customHeight="1">
      <c r="A1742" s="9"/>
      <c r="B1742" s="94" t="s">
        <v>240</v>
      </c>
      <c r="C1742" s="400" t="s">
        <v>802</v>
      </c>
      <c r="D1742" s="340">
        <v>80</v>
      </c>
      <c r="E1742" s="340">
        <v>70</v>
      </c>
      <c r="F1742" s="340">
        <v>70</v>
      </c>
      <c r="G1742" s="340"/>
      <c r="H1742" s="419">
        <v>0.6</v>
      </c>
    </row>
    <row r="1743" spans="1:8" ht="14.25" customHeight="1">
      <c r="A1743" s="2" t="s">
        <v>348</v>
      </c>
      <c r="B1743" s="96" t="s">
        <v>255</v>
      </c>
      <c r="C1743" s="116"/>
      <c r="D1743" s="44">
        <f>SUM(D1744:D1746)</f>
        <v>318</v>
      </c>
      <c r="E1743" s="44">
        <f>SUM(E1744:E1746)</f>
        <v>313</v>
      </c>
      <c r="F1743" s="44">
        <f>SUM(F1744:F1746)</f>
        <v>230</v>
      </c>
      <c r="G1743" s="44">
        <f>SUM(G1744:G1746)</f>
        <v>62</v>
      </c>
      <c r="H1743" s="141"/>
    </row>
    <row r="1744" spans="1:8" ht="14.25" customHeight="1">
      <c r="A1744" s="5"/>
      <c r="B1744" s="93" t="s">
        <v>240</v>
      </c>
      <c r="C1744" s="192" t="s">
        <v>519</v>
      </c>
      <c r="D1744" s="198">
        <v>134</v>
      </c>
      <c r="E1744" s="198">
        <v>131</v>
      </c>
      <c r="F1744" s="198">
        <v>131</v>
      </c>
      <c r="G1744" s="198"/>
      <c r="H1744" s="201">
        <v>0.4</v>
      </c>
    </row>
    <row r="1745" spans="1:8" ht="14.25" customHeight="1">
      <c r="A1745" s="12"/>
      <c r="B1745" s="89"/>
      <c r="C1745" s="406" t="s">
        <v>803</v>
      </c>
      <c r="D1745" s="343">
        <v>120</v>
      </c>
      <c r="E1745" s="343">
        <v>120</v>
      </c>
      <c r="F1745" s="343">
        <v>99</v>
      </c>
      <c r="G1745" s="343"/>
      <c r="H1745" s="425">
        <v>0.4</v>
      </c>
    </row>
    <row r="1746" spans="1:8" ht="14.25" customHeight="1">
      <c r="A1746" s="12"/>
      <c r="B1746" s="89"/>
      <c r="C1746" s="421" t="s">
        <v>804</v>
      </c>
      <c r="D1746" s="89">
        <v>64</v>
      </c>
      <c r="E1746" s="89">
        <v>62</v>
      </c>
      <c r="F1746" s="89"/>
      <c r="G1746" s="89">
        <v>62</v>
      </c>
      <c r="H1746" s="394">
        <v>0.5</v>
      </c>
    </row>
    <row r="1747" spans="1:249" s="58" customFormat="1" ht="14.25" customHeight="1">
      <c r="A1747" s="2" t="s">
        <v>888</v>
      </c>
      <c r="B1747" s="3" t="s">
        <v>69</v>
      </c>
      <c r="C1747" s="116"/>
      <c r="D1747" s="44">
        <f>SUM(D1748:D1750)</f>
        <v>160</v>
      </c>
      <c r="E1747" s="44">
        <f>SUM(E1748:E1750)</f>
        <v>164</v>
      </c>
      <c r="F1747" s="44">
        <f>SUM(F1748:F1750)</f>
        <v>164</v>
      </c>
      <c r="G1747" s="44">
        <f>SUM(G1748:G1750)</f>
        <v>0</v>
      </c>
      <c r="H1747" s="141"/>
      <c r="I1747" s="177"/>
      <c r="J1747" s="173"/>
      <c r="K1747" s="174"/>
      <c r="L1747" s="178"/>
      <c r="M1747" s="120"/>
      <c r="N1747" s="120"/>
      <c r="O1747" s="120"/>
      <c r="P1747" s="120"/>
      <c r="Q1747" s="177"/>
      <c r="R1747" s="173"/>
      <c r="S1747" s="174"/>
      <c r="T1747" s="178"/>
      <c r="U1747" s="120"/>
      <c r="V1747" s="120"/>
      <c r="W1747" s="120"/>
      <c r="X1747" s="120"/>
      <c r="Y1747" s="177"/>
      <c r="Z1747" s="173"/>
      <c r="AA1747" s="174"/>
      <c r="AB1747" s="178"/>
      <c r="AC1747" s="120"/>
      <c r="AD1747" s="120"/>
      <c r="AE1747" s="120"/>
      <c r="AF1747" s="120"/>
      <c r="AG1747" s="177"/>
      <c r="AH1747" s="173"/>
      <c r="AI1747" s="174"/>
      <c r="AJ1747" s="178"/>
      <c r="AK1747" s="120"/>
      <c r="AL1747" s="120"/>
      <c r="AM1747" s="120"/>
      <c r="AN1747" s="120"/>
      <c r="AO1747" s="177"/>
      <c r="AP1747" s="173"/>
      <c r="AQ1747" s="174"/>
      <c r="AR1747" s="178"/>
      <c r="AS1747" s="120"/>
      <c r="AT1747" s="120"/>
      <c r="AU1747" s="120"/>
      <c r="AV1747" s="120"/>
      <c r="AW1747" s="177"/>
      <c r="AX1747" s="173"/>
      <c r="AY1747" s="174"/>
      <c r="AZ1747" s="178"/>
      <c r="BA1747" s="120"/>
      <c r="BB1747" s="120"/>
      <c r="BC1747" s="120"/>
      <c r="BD1747" s="120"/>
      <c r="BE1747" s="177"/>
      <c r="BF1747" s="173"/>
      <c r="BG1747" s="174"/>
      <c r="BH1747" s="178"/>
      <c r="BI1747" s="120"/>
      <c r="BJ1747" s="120"/>
      <c r="BK1747" s="120"/>
      <c r="BL1747" s="120"/>
      <c r="BM1747" s="177"/>
      <c r="BN1747" s="173"/>
      <c r="BO1747" s="174"/>
      <c r="BP1747" s="178"/>
      <c r="BQ1747" s="120"/>
      <c r="BR1747" s="120"/>
      <c r="BS1747" s="120"/>
      <c r="BT1747" s="120"/>
      <c r="BU1747" s="177"/>
      <c r="BV1747" s="173"/>
      <c r="BW1747" s="174"/>
      <c r="BX1747" s="178"/>
      <c r="BY1747" s="120"/>
      <c r="BZ1747" s="120"/>
      <c r="CA1747" s="120"/>
      <c r="CB1747" s="120"/>
      <c r="CC1747" s="177"/>
      <c r="CD1747" s="173"/>
      <c r="CE1747" s="174"/>
      <c r="CF1747" s="178"/>
      <c r="CG1747" s="120"/>
      <c r="CH1747" s="120"/>
      <c r="CI1747" s="120"/>
      <c r="CJ1747" s="120"/>
      <c r="CK1747" s="177"/>
      <c r="CL1747" s="173"/>
      <c r="CM1747" s="174"/>
      <c r="CN1747" s="178"/>
      <c r="CO1747" s="120"/>
      <c r="CP1747" s="120"/>
      <c r="CQ1747" s="120"/>
      <c r="CR1747" s="120"/>
      <c r="CS1747" s="177"/>
      <c r="CT1747" s="173"/>
      <c r="CU1747" s="174"/>
      <c r="CV1747" s="178"/>
      <c r="CW1747" s="120"/>
      <c r="CX1747" s="120"/>
      <c r="CY1747" s="120"/>
      <c r="CZ1747" s="120"/>
      <c r="DA1747" s="177"/>
      <c r="DB1747" s="173"/>
      <c r="DC1747" s="174"/>
      <c r="DD1747" s="178"/>
      <c r="DE1747" s="120"/>
      <c r="DF1747" s="120"/>
      <c r="DG1747" s="120"/>
      <c r="DH1747" s="120"/>
      <c r="DI1747" s="177"/>
      <c r="DJ1747" s="173"/>
      <c r="DK1747" s="174"/>
      <c r="DL1747" s="178"/>
      <c r="DM1747" s="120"/>
      <c r="DN1747" s="120"/>
      <c r="DO1747" s="120"/>
      <c r="DP1747" s="120"/>
      <c r="DQ1747" s="177"/>
      <c r="DR1747" s="173"/>
      <c r="DS1747" s="174"/>
      <c r="DT1747" s="178"/>
      <c r="DU1747" s="120"/>
      <c r="DV1747" s="120"/>
      <c r="DW1747" s="120"/>
      <c r="DX1747" s="120"/>
      <c r="DY1747" s="177"/>
      <c r="DZ1747" s="173"/>
      <c r="EA1747" s="174"/>
      <c r="EB1747" s="178"/>
      <c r="EC1747" s="120"/>
      <c r="ED1747" s="120"/>
      <c r="EE1747" s="120"/>
      <c r="EF1747" s="120"/>
      <c r="EG1747" s="177"/>
      <c r="EH1747" s="173"/>
      <c r="EI1747" s="174"/>
      <c r="EJ1747" s="178"/>
      <c r="EK1747" s="120"/>
      <c r="EL1747" s="120"/>
      <c r="EM1747" s="120"/>
      <c r="EN1747" s="120"/>
      <c r="EO1747" s="177"/>
      <c r="EP1747" s="173"/>
      <c r="EQ1747" s="174"/>
      <c r="ER1747" s="178"/>
      <c r="ES1747" s="120"/>
      <c r="ET1747" s="120"/>
      <c r="EU1747" s="120"/>
      <c r="EV1747" s="120"/>
      <c r="EW1747" s="177"/>
      <c r="EX1747" s="173"/>
      <c r="EY1747" s="174"/>
      <c r="EZ1747" s="178"/>
      <c r="FA1747" s="120"/>
      <c r="FB1747" s="120"/>
      <c r="FC1747" s="120"/>
      <c r="FD1747" s="120"/>
      <c r="FE1747" s="177"/>
      <c r="FF1747" s="173"/>
      <c r="FG1747" s="174"/>
      <c r="FH1747" s="178"/>
      <c r="FI1747" s="120"/>
      <c r="FJ1747" s="120"/>
      <c r="FK1747" s="120"/>
      <c r="FL1747" s="120"/>
      <c r="FM1747" s="177"/>
      <c r="FN1747" s="173"/>
      <c r="FO1747" s="174"/>
      <c r="FP1747" s="178"/>
      <c r="FQ1747" s="120"/>
      <c r="FR1747" s="120"/>
      <c r="FS1747" s="120"/>
      <c r="FT1747" s="120"/>
      <c r="FU1747" s="177"/>
      <c r="FV1747" s="173"/>
      <c r="FW1747" s="174"/>
      <c r="FX1747" s="178"/>
      <c r="FY1747" s="120"/>
      <c r="FZ1747" s="120"/>
      <c r="GA1747" s="120"/>
      <c r="GB1747" s="120"/>
      <c r="GC1747" s="177"/>
      <c r="GD1747" s="173"/>
      <c r="GE1747" s="174"/>
      <c r="GF1747" s="178"/>
      <c r="GG1747" s="120"/>
      <c r="GH1747" s="120"/>
      <c r="GI1747" s="120"/>
      <c r="GJ1747" s="120"/>
      <c r="GK1747" s="177"/>
      <c r="GL1747" s="173"/>
      <c r="GM1747" s="174"/>
      <c r="GN1747" s="178"/>
      <c r="GO1747" s="120"/>
      <c r="GP1747" s="120"/>
      <c r="GQ1747" s="120"/>
      <c r="GR1747" s="120"/>
      <c r="GS1747" s="177"/>
      <c r="GT1747" s="173"/>
      <c r="GU1747" s="174"/>
      <c r="GV1747" s="178"/>
      <c r="GW1747" s="120"/>
      <c r="GX1747" s="120"/>
      <c r="GY1747" s="120"/>
      <c r="GZ1747" s="120"/>
      <c r="HA1747" s="177"/>
      <c r="HB1747" s="173"/>
      <c r="HC1747" s="174"/>
      <c r="HD1747" s="178"/>
      <c r="HE1747" s="120"/>
      <c r="HF1747" s="120"/>
      <c r="HG1747" s="120"/>
      <c r="HH1747" s="120"/>
      <c r="HI1747" s="177"/>
      <c r="HJ1747" s="173"/>
      <c r="HK1747" s="174"/>
      <c r="HL1747" s="178"/>
      <c r="HM1747" s="120"/>
      <c r="HN1747" s="120"/>
      <c r="HO1747" s="120"/>
      <c r="HP1747" s="120"/>
      <c r="HQ1747" s="177"/>
      <c r="HR1747" s="173"/>
      <c r="HS1747" s="174"/>
      <c r="HT1747" s="178"/>
      <c r="HU1747" s="120"/>
      <c r="HV1747" s="120"/>
      <c r="HW1747" s="120"/>
      <c r="HX1747" s="120"/>
      <c r="HY1747" s="177"/>
      <c r="HZ1747" s="173"/>
      <c r="IA1747" s="174"/>
      <c r="IB1747" s="178"/>
      <c r="IC1747" s="120"/>
      <c r="ID1747" s="120"/>
      <c r="IE1747" s="120"/>
      <c r="IF1747" s="120"/>
      <c r="IG1747" s="177"/>
      <c r="IH1747" s="173"/>
      <c r="II1747" s="174"/>
      <c r="IJ1747" s="178"/>
      <c r="IK1747" s="120"/>
      <c r="IL1747" s="120"/>
      <c r="IM1747" s="120"/>
      <c r="IN1747" s="120"/>
      <c r="IO1747" s="177"/>
    </row>
    <row r="1748" spans="1:249" s="58" customFormat="1" ht="14.25" customHeight="1">
      <c r="A1748" s="112"/>
      <c r="B1748" s="163" t="s">
        <v>240</v>
      </c>
      <c r="C1748" s="55" t="s">
        <v>519</v>
      </c>
      <c r="D1748" s="143">
        <v>140</v>
      </c>
      <c r="E1748" s="143">
        <v>140</v>
      </c>
      <c r="F1748" s="143">
        <v>140</v>
      </c>
      <c r="G1748" s="143"/>
      <c r="H1748" s="144">
        <v>0.8</v>
      </c>
      <c r="I1748" s="177"/>
      <c r="J1748" s="178"/>
      <c r="K1748" s="76"/>
      <c r="L1748" s="178"/>
      <c r="M1748" s="135"/>
      <c r="N1748" s="135"/>
      <c r="O1748" s="135"/>
      <c r="P1748" s="135"/>
      <c r="Q1748" s="177"/>
      <c r="R1748" s="178"/>
      <c r="S1748" s="76"/>
      <c r="T1748" s="178"/>
      <c r="U1748" s="135"/>
      <c r="V1748" s="135"/>
      <c r="W1748" s="135"/>
      <c r="X1748" s="135"/>
      <c r="Y1748" s="177"/>
      <c r="Z1748" s="178"/>
      <c r="AA1748" s="76"/>
      <c r="AB1748" s="178"/>
      <c r="AC1748" s="135"/>
      <c r="AD1748" s="135"/>
      <c r="AE1748" s="135"/>
      <c r="AF1748" s="135"/>
      <c r="AG1748" s="177"/>
      <c r="AH1748" s="178"/>
      <c r="AI1748" s="76"/>
      <c r="AJ1748" s="178"/>
      <c r="AK1748" s="135"/>
      <c r="AL1748" s="135"/>
      <c r="AM1748" s="135"/>
      <c r="AN1748" s="135"/>
      <c r="AO1748" s="177"/>
      <c r="AP1748" s="178"/>
      <c r="AQ1748" s="76"/>
      <c r="AR1748" s="178"/>
      <c r="AS1748" s="135"/>
      <c r="AT1748" s="135"/>
      <c r="AU1748" s="135"/>
      <c r="AV1748" s="135"/>
      <c r="AW1748" s="177"/>
      <c r="AX1748" s="178"/>
      <c r="AY1748" s="76"/>
      <c r="AZ1748" s="178"/>
      <c r="BA1748" s="135"/>
      <c r="BB1748" s="135"/>
      <c r="BC1748" s="135"/>
      <c r="BD1748" s="135"/>
      <c r="BE1748" s="177"/>
      <c r="BF1748" s="178"/>
      <c r="BG1748" s="76"/>
      <c r="BH1748" s="178"/>
      <c r="BI1748" s="135"/>
      <c r="BJ1748" s="135"/>
      <c r="BK1748" s="135"/>
      <c r="BL1748" s="135"/>
      <c r="BM1748" s="177"/>
      <c r="BN1748" s="178"/>
      <c r="BO1748" s="76"/>
      <c r="BP1748" s="178"/>
      <c r="BQ1748" s="135"/>
      <c r="BR1748" s="135"/>
      <c r="BS1748" s="135"/>
      <c r="BT1748" s="135"/>
      <c r="BU1748" s="177"/>
      <c r="BV1748" s="178"/>
      <c r="BW1748" s="76"/>
      <c r="BX1748" s="178"/>
      <c r="BY1748" s="135"/>
      <c r="BZ1748" s="135"/>
      <c r="CA1748" s="135"/>
      <c r="CB1748" s="135"/>
      <c r="CC1748" s="177"/>
      <c r="CD1748" s="178"/>
      <c r="CE1748" s="76"/>
      <c r="CF1748" s="178"/>
      <c r="CG1748" s="135"/>
      <c r="CH1748" s="135"/>
      <c r="CI1748" s="135"/>
      <c r="CJ1748" s="135"/>
      <c r="CK1748" s="177"/>
      <c r="CL1748" s="178"/>
      <c r="CM1748" s="76"/>
      <c r="CN1748" s="178"/>
      <c r="CO1748" s="135"/>
      <c r="CP1748" s="135"/>
      <c r="CQ1748" s="135"/>
      <c r="CR1748" s="135"/>
      <c r="CS1748" s="177"/>
      <c r="CT1748" s="178"/>
      <c r="CU1748" s="76"/>
      <c r="CV1748" s="178"/>
      <c r="CW1748" s="135"/>
      <c r="CX1748" s="135"/>
      <c r="CY1748" s="135"/>
      <c r="CZ1748" s="135"/>
      <c r="DA1748" s="177"/>
      <c r="DB1748" s="178"/>
      <c r="DC1748" s="76"/>
      <c r="DD1748" s="178"/>
      <c r="DE1748" s="135"/>
      <c r="DF1748" s="135"/>
      <c r="DG1748" s="135"/>
      <c r="DH1748" s="135"/>
      <c r="DI1748" s="177"/>
      <c r="DJ1748" s="178"/>
      <c r="DK1748" s="76"/>
      <c r="DL1748" s="178"/>
      <c r="DM1748" s="135"/>
      <c r="DN1748" s="135"/>
      <c r="DO1748" s="135"/>
      <c r="DP1748" s="135"/>
      <c r="DQ1748" s="177"/>
      <c r="DR1748" s="178"/>
      <c r="DS1748" s="76"/>
      <c r="DT1748" s="178"/>
      <c r="DU1748" s="135"/>
      <c r="DV1748" s="135"/>
      <c r="DW1748" s="135"/>
      <c r="DX1748" s="135"/>
      <c r="DY1748" s="177"/>
      <c r="DZ1748" s="178"/>
      <c r="EA1748" s="76"/>
      <c r="EB1748" s="178"/>
      <c r="EC1748" s="135"/>
      <c r="ED1748" s="135"/>
      <c r="EE1748" s="135"/>
      <c r="EF1748" s="135"/>
      <c r="EG1748" s="177"/>
      <c r="EH1748" s="178"/>
      <c r="EI1748" s="76"/>
      <c r="EJ1748" s="178"/>
      <c r="EK1748" s="135"/>
      <c r="EL1748" s="135"/>
      <c r="EM1748" s="135"/>
      <c r="EN1748" s="135"/>
      <c r="EO1748" s="177"/>
      <c r="EP1748" s="178"/>
      <c r="EQ1748" s="76"/>
      <c r="ER1748" s="178"/>
      <c r="ES1748" s="135"/>
      <c r="ET1748" s="135"/>
      <c r="EU1748" s="135"/>
      <c r="EV1748" s="135"/>
      <c r="EW1748" s="177"/>
      <c r="EX1748" s="178"/>
      <c r="EY1748" s="76"/>
      <c r="EZ1748" s="178"/>
      <c r="FA1748" s="135"/>
      <c r="FB1748" s="135"/>
      <c r="FC1748" s="135"/>
      <c r="FD1748" s="135"/>
      <c r="FE1748" s="177"/>
      <c r="FF1748" s="178"/>
      <c r="FG1748" s="76"/>
      <c r="FH1748" s="178"/>
      <c r="FI1748" s="135"/>
      <c r="FJ1748" s="135"/>
      <c r="FK1748" s="135"/>
      <c r="FL1748" s="135"/>
      <c r="FM1748" s="177"/>
      <c r="FN1748" s="178"/>
      <c r="FO1748" s="76"/>
      <c r="FP1748" s="178"/>
      <c r="FQ1748" s="135"/>
      <c r="FR1748" s="135"/>
      <c r="FS1748" s="135"/>
      <c r="FT1748" s="135"/>
      <c r="FU1748" s="177"/>
      <c r="FV1748" s="178"/>
      <c r="FW1748" s="76"/>
      <c r="FX1748" s="178"/>
      <c r="FY1748" s="135"/>
      <c r="FZ1748" s="135"/>
      <c r="GA1748" s="135"/>
      <c r="GB1748" s="135"/>
      <c r="GC1748" s="177"/>
      <c r="GD1748" s="178"/>
      <c r="GE1748" s="76"/>
      <c r="GF1748" s="178"/>
      <c r="GG1748" s="135"/>
      <c r="GH1748" s="135"/>
      <c r="GI1748" s="135"/>
      <c r="GJ1748" s="135"/>
      <c r="GK1748" s="177"/>
      <c r="GL1748" s="178"/>
      <c r="GM1748" s="76"/>
      <c r="GN1748" s="178"/>
      <c r="GO1748" s="135"/>
      <c r="GP1748" s="135"/>
      <c r="GQ1748" s="135"/>
      <c r="GR1748" s="135"/>
      <c r="GS1748" s="177"/>
      <c r="GT1748" s="178"/>
      <c r="GU1748" s="76"/>
      <c r="GV1748" s="178"/>
      <c r="GW1748" s="135"/>
      <c r="GX1748" s="135"/>
      <c r="GY1748" s="135"/>
      <c r="GZ1748" s="135"/>
      <c r="HA1748" s="177"/>
      <c r="HB1748" s="178"/>
      <c r="HC1748" s="76"/>
      <c r="HD1748" s="178"/>
      <c r="HE1748" s="135"/>
      <c r="HF1748" s="135"/>
      <c r="HG1748" s="135"/>
      <c r="HH1748" s="135"/>
      <c r="HI1748" s="177"/>
      <c r="HJ1748" s="178"/>
      <c r="HK1748" s="76"/>
      <c r="HL1748" s="178"/>
      <c r="HM1748" s="135"/>
      <c r="HN1748" s="135"/>
      <c r="HO1748" s="135"/>
      <c r="HP1748" s="135"/>
      <c r="HQ1748" s="177"/>
      <c r="HR1748" s="178"/>
      <c r="HS1748" s="76"/>
      <c r="HT1748" s="178"/>
      <c r="HU1748" s="135"/>
      <c r="HV1748" s="135"/>
      <c r="HW1748" s="135"/>
      <c r="HX1748" s="135"/>
      <c r="HY1748" s="177"/>
      <c r="HZ1748" s="178"/>
      <c r="IA1748" s="76"/>
      <c r="IB1748" s="178"/>
      <c r="IC1748" s="135"/>
      <c r="ID1748" s="135"/>
      <c r="IE1748" s="135"/>
      <c r="IF1748" s="135"/>
      <c r="IG1748" s="177"/>
      <c r="IH1748" s="178"/>
      <c r="II1748" s="76"/>
      <c r="IJ1748" s="178"/>
      <c r="IK1748" s="135"/>
      <c r="IL1748" s="135"/>
      <c r="IM1748" s="135"/>
      <c r="IN1748" s="135"/>
      <c r="IO1748" s="177"/>
    </row>
    <row r="1749" spans="1:249" s="58" customFormat="1" ht="14.25" customHeight="1">
      <c r="A1749" s="5"/>
      <c r="B1749" s="14"/>
      <c r="C1749" s="192" t="s">
        <v>805</v>
      </c>
      <c r="D1749" s="198">
        <v>0</v>
      </c>
      <c r="E1749" s="198">
        <v>4</v>
      </c>
      <c r="F1749" s="198">
        <v>4</v>
      </c>
      <c r="G1749" s="198"/>
      <c r="H1749" s="201">
        <v>0.6</v>
      </c>
      <c r="I1749" s="177"/>
      <c r="J1749" s="173"/>
      <c r="K1749" s="174"/>
      <c r="L1749" s="178"/>
      <c r="M1749" s="120"/>
      <c r="N1749" s="120"/>
      <c r="O1749" s="120"/>
      <c r="P1749" s="120"/>
      <c r="Q1749" s="177"/>
      <c r="R1749" s="173"/>
      <c r="S1749" s="174"/>
      <c r="T1749" s="178"/>
      <c r="U1749" s="120"/>
      <c r="V1749" s="120"/>
      <c r="W1749" s="120"/>
      <c r="X1749" s="120"/>
      <c r="Y1749" s="177"/>
      <c r="Z1749" s="173"/>
      <c r="AA1749" s="174"/>
      <c r="AB1749" s="178"/>
      <c r="AC1749" s="120"/>
      <c r="AD1749" s="120"/>
      <c r="AE1749" s="120"/>
      <c r="AF1749" s="120"/>
      <c r="AG1749" s="177"/>
      <c r="AH1749" s="173"/>
      <c r="AI1749" s="174"/>
      <c r="AJ1749" s="178"/>
      <c r="AK1749" s="120"/>
      <c r="AL1749" s="120"/>
      <c r="AM1749" s="120"/>
      <c r="AN1749" s="120"/>
      <c r="AO1749" s="177"/>
      <c r="AP1749" s="173"/>
      <c r="AQ1749" s="174"/>
      <c r="AR1749" s="178"/>
      <c r="AS1749" s="120"/>
      <c r="AT1749" s="120"/>
      <c r="AU1749" s="120"/>
      <c r="AV1749" s="120"/>
      <c r="AW1749" s="177"/>
      <c r="AX1749" s="173"/>
      <c r="AY1749" s="174"/>
      <c r="AZ1749" s="178"/>
      <c r="BA1749" s="120"/>
      <c r="BB1749" s="120"/>
      <c r="BC1749" s="120"/>
      <c r="BD1749" s="120"/>
      <c r="BE1749" s="177"/>
      <c r="BF1749" s="173"/>
      <c r="BG1749" s="174"/>
      <c r="BH1749" s="178"/>
      <c r="BI1749" s="120"/>
      <c r="BJ1749" s="120"/>
      <c r="BK1749" s="120"/>
      <c r="BL1749" s="120"/>
      <c r="BM1749" s="177"/>
      <c r="BN1749" s="173"/>
      <c r="BO1749" s="174"/>
      <c r="BP1749" s="178"/>
      <c r="BQ1749" s="120"/>
      <c r="BR1749" s="120"/>
      <c r="BS1749" s="120"/>
      <c r="BT1749" s="120"/>
      <c r="BU1749" s="177"/>
      <c r="BV1749" s="173"/>
      <c r="BW1749" s="174"/>
      <c r="BX1749" s="178"/>
      <c r="BY1749" s="120"/>
      <c r="BZ1749" s="120"/>
      <c r="CA1749" s="120"/>
      <c r="CB1749" s="120"/>
      <c r="CC1749" s="177"/>
      <c r="CD1749" s="173"/>
      <c r="CE1749" s="174"/>
      <c r="CF1749" s="178"/>
      <c r="CG1749" s="120"/>
      <c r="CH1749" s="120"/>
      <c r="CI1749" s="120"/>
      <c r="CJ1749" s="120"/>
      <c r="CK1749" s="177"/>
      <c r="CL1749" s="173"/>
      <c r="CM1749" s="174"/>
      <c r="CN1749" s="178"/>
      <c r="CO1749" s="120"/>
      <c r="CP1749" s="120"/>
      <c r="CQ1749" s="120"/>
      <c r="CR1749" s="120"/>
      <c r="CS1749" s="177"/>
      <c r="CT1749" s="173"/>
      <c r="CU1749" s="174"/>
      <c r="CV1749" s="178"/>
      <c r="CW1749" s="120"/>
      <c r="CX1749" s="120"/>
      <c r="CY1749" s="120"/>
      <c r="CZ1749" s="120"/>
      <c r="DA1749" s="177"/>
      <c r="DB1749" s="173"/>
      <c r="DC1749" s="174"/>
      <c r="DD1749" s="178"/>
      <c r="DE1749" s="120"/>
      <c r="DF1749" s="120"/>
      <c r="DG1749" s="120"/>
      <c r="DH1749" s="120"/>
      <c r="DI1749" s="177"/>
      <c r="DJ1749" s="173"/>
      <c r="DK1749" s="174"/>
      <c r="DL1749" s="178"/>
      <c r="DM1749" s="120"/>
      <c r="DN1749" s="120"/>
      <c r="DO1749" s="120"/>
      <c r="DP1749" s="120"/>
      <c r="DQ1749" s="177"/>
      <c r="DR1749" s="173"/>
      <c r="DS1749" s="174"/>
      <c r="DT1749" s="178"/>
      <c r="DU1749" s="120"/>
      <c r="DV1749" s="120"/>
      <c r="DW1749" s="120"/>
      <c r="DX1749" s="120"/>
      <c r="DY1749" s="177"/>
      <c r="DZ1749" s="173"/>
      <c r="EA1749" s="174"/>
      <c r="EB1749" s="178"/>
      <c r="EC1749" s="120"/>
      <c r="ED1749" s="120"/>
      <c r="EE1749" s="120"/>
      <c r="EF1749" s="120"/>
      <c r="EG1749" s="177"/>
      <c r="EH1749" s="173"/>
      <c r="EI1749" s="174"/>
      <c r="EJ1749" s="178"/>
      <c r="EK1749" s="120"/>
      <c r="EL1749" s="120"/>
      <c r="EM1749" s="120"/>
      <c r="EN1749" s="120"/>
      <c r="EO1749" s="177"/>
      <c r="EP1749" s="173"/>
      <c r="EQ1749" s="174"/>
      <c r="ER1749" s="178"/>
      <c r="ES1749" s="120"/>
      <c r="ET1749" s="120"/>
      <c r="EU1749" s="120"/>
      <c r="EV1749" s="120"/>
      <c r="EW1749" s="177"/>
      <c r="EX1749" s="173"/>
      <c r="EY1749" s="174"/>
      <c r="EZ1749" s="178"/>
      <c r="FA1749" s="120"/>
      <c r="FB1749" s="120"/>
      <c r="FC1749" s="120"/>
      <c r="FD1749" s="120"/>
      <c r="FE1749" s="177"/>
      <c r="FF1749" s="173"/>
      <c r="FG1749" s="174"/>
      <c r="FH1749" s="178"/>
      <c r="FI1749" s="120"/>
      <c r="FJ1749" s="120"/>
      <c r="FK1749" s="120"/>
      <c r="FL1749" s="120"/>
      <c r="FM1749" s="177"/>
      <c r="FN1749" s="173"/>
      <c r="FO1749" s="174"/>
      <c r="FP1749" s="178"/>
      <c r="FQ1749" s="120"/>
      <c r="FR1749" s="120"/>
      <c r="FS1749" s="120"/>
      <c r="FT1749" s="120"/>
      <c r="FU1749" s="177"/>
      <c r="FV1749" s="173"/>
      <c r="FW1749" s="174"/>
      <c r="FX1749" s="178"/>
      <c r="FY1749" s="120"/>
      <c r="FZ1749" s="120"/>
      <c r="GA1749" s="120"/>
      <c r="GB1749" s="120"/>
      <c r="GC1749" s="177"/>
      <c r="GD1749" s="173"/>
      <c r="GE1749" s="174"/>
      <c r="GF1749" s="178"/>
      <c r="GG1749" s="120"/>
      <c r="GH1749" s="120"/>
      <c r="GI1749" s="120"/>
      <c r="GJ1749" s="120"/>
      <c r="GK1749" s="177"/>
      <c r="GL1749" s="173"/>
      <c r="GM1749" s="174"/>
      <c r="GN1749" s="178"/>
      <c r="GO1749" s="120"/>
      <c r="GP1749" s="120"/>
      <c r="GQ1749" s="120"/>
      <c r="GR1749" s="120"/>
      <c r="GS1749" s="177"/>
      <c r="GT1749" s="173"/>
      <c r="GU1749" s="174"/>
      <c r="GV1749" s="178"/>
      <c r="GW1749" s="120"/>
      <c r="GX1749" s="120"/>
      <c r="GY1749" s="120"/>
      <c r="GZ1749" s="120"/>
      <c r="HA1749" s="177"/>
      <c r="HB1749" s="173"/>
      <c r="HC1749" s="174"/>
      <c r="HD1749" s="178"/>
      <c r="HE1749" s="120"/>
      <c r="HF1749" s="120"/>
      <c r="HG1749" s="120"/>
      <c r="HH1749" s="120"/>
      <c r="HI1749" s="177"/>
      <c r="HJ1749" s="173"/>
      <c r="HK1749" s="174"/>
      <c r="HL1749" s="178"/>
      <c r="HM1749" s="120"/>
      <c r="HN1749" s="120"/>
      <c r="HO1749" s="120"/>
      <c r="HP1749" s="120"/>
      <c r="HQ1749" s="177"/>
      <c r="HR1749" s="173"/>
      <c r="HS1749" s="174"/>
      <c r="HT1749" s="178"/>
      <c r="HU1749" s="120"/>
      <c r="HV1749" s="120"/>
      <c r="HW1749" s="120"/>
      <c r="HX1749" s="120"/>
      <c r="HY1749" s="177"/>
      <c r="HZ1749" s="173"/>
      <c r="IA1749" s="174"/>
      <c r="IB1749" s="178"/>
      <c r="IC1749" s="120"/>
      <c r="ID1749" s="120"/>
      <c r="IE1749" s="120"/>
      <c r="IF1749" s="120"/>
      <c r="IG1749" s="177"/>
      <c r="IH1749" s="173"/>
      <c r="II1749" s="174"/>
      <c r="IJ1749" s="178"/>
      <c r="IK1749" s="120"/>
      <c r="IL1749" s="120"/>
      <c r="IM1749" s="120"/>
      <c r="IN1749" s="120"/>
      <c r="IO1749" s="177"/>
    </row>
    <row r="1750" spans="1:249" s="58" customFormat="1" ht="14.25" customHeight="1">
      <c r="A1750" s="9"/>
      <c r="B1750" s="11"/>
      <c r="C1750" s="400" t="s">
        <v>806</v>
      </c>
      <c r="D1750" s="340">
        <v>20</v>
      </c>
      <c r="E1750" s="340">
        <v>20</v>
      </c>
      <c r="F1750" s="340">
        <v>20</v>
      </c>
      <c r="G1750" s="340"/>
      <c r="H1750" s="419">
        <v>0.2</v>
      </c>
      <c r="I1750" s="177"/>
      <c r="J1750" s="173"/>
      <c r="K1750" s="76"/>
      <c r="L1750" s="178"/>
      <c r="M1750" s="135"/>
      <c r="N1750" s="135"/>
      <c r="O1750" s="135"/>
      <c r="P1750" s="135"/>
      <c r="Q1750" s="177"/>
      <c r="R1750" s="173"/>
      <c r="S1750" s="76"/>
      <c r="T1750" s="178"/>
      <c r="U1750" s="135"/>
      <c r="V1750" s="135"/>
      <c r="W1750" s="135"/>
      <c r="X1750" s="135"/>
      <c r="Y1750" s="177"/>
      <c r="Z1750" s="173"/>
      <c r="AA1750" s="76"/>
      <c r="AB1750" s="178"/>
      <c r="AC1750" s="135"/>
      <c r="AD1750" s="135"/>
      <c r="AE1750" s="135"/>
      <c r="AF1750" s="135"/>
      <c r="AG1750" s="177"/>
      <c r="AH1750" s="173"/>
      <c r="AI1750" s="76"/>
      <c r="AJ1750" s="178"/>
      <c r="AK1750" s="135"/>
      <c r="AL1750" s="135"/>
      <c r="AM1750" s="135"/>
      <c r="AN1750" s="135"/>
      <c r="AO1750" s="177"/>
      <c r="AP1750" s="173"/>
      <c r="AQ1750" s="76"/>
      <c r="AR1750" s="178"/>
      <c r="AS1750" s="135"/>
      <c r="AT1750" s="135"/>
      <c r="AU1750" s="135"/>
      <c r="AV1750" s="135"/>
      <c r="AW1750" s="177"/>
      <c r="AX1750" s="173"/>
      <c r="AY1750" s="76"/>
      <c r="AZ1750" s="178"/>
      <c r="BA1750" s="135"/>
      <c r="BB1750" s="135"/>
      <c r="BC1750" s="135"/>
      <c r="BD1750" s="135"/>
      <c r="BE1750" s="177"/>
      <c r="BF1750" s="173"/>
      <c r="BG1750" s="76"/>
      <c r="BH1750" s="178"/>
      <c r="BI1750" s="135"/>
      <c r="BJ1750" s="135"/>
      <c r="BK1750" s="135"/>
      <c r="BL1750" s="135"/>
      <c r="BM1750" s="177"/>
      <c r="BN1750" s="173"/>
      <c r="BO1750" s="76"/>
      <c r="BP1750" s="178"/>
      <c r="BQ1750" s="135"/>
      <c r="BR1750" s="135"/>
      <c r="BS1750" s="135"/>
      <c r="BT1750" s="135"/>
      <c r="BU1750" s="177"/>
      <c r="BV1750" s="173"/>
      <c r="BW1750" s="76"/>
      <c r="BX1750" s="178"/>
      <c r="BY1750" s="135"/>
      <c r="BZ1750" s="135"/>
      <c r="CA1750" s="135"/>
      <c r="CB1750" s="135"/>
      <c r="CC1750" s="177"/>
      <c r="CD1750" s="173"/>
      <c r="CE1750" s="76"/>
      <c r="CF1750" s="178"/>
      <c r="CG1750" s="135"/>
      <c r="CH1750" s="135"/>
      <c r="CI1750" s="135"/>
      <c r="CJ1750" s="135"/>
      <c r="CK1750" s="177"/>
      <c r="CL1750" s="173"/>
      <c r="CM1750" s="76"/>
      <c r="CN1750" s="178"/>
      <c r="CO1750" s="135"/>
      <c r="CP1750" s="135"/>
      <c r="CQ1750" s="135"/>
      <c r="CR1750" s="135"/>
      <c r="CS1750" s="177"/>
      <c r="CT1750" s="173"/>
      <c r="CU1750" s="76"/>
      <c r="CV1750" s="178"/>
      <c r="CW1750" s="135"/>
      <c r="CX1750" s="135"/>
      <c r="CY1750" s="135"/>
      <c r="CZ1750" s="135"/>
      <c r="DA1750" s="177"/>
      <c r="DB1750" s="173"/>
      <c r="DC1750" s="76"/>
      <c r="DD1750" s="178"/>
      <c r="DE1750" s="135"/>
      <c r="DF1750" s="135"/>
      <c r="DG1750" s="135"/>
      <c r="DH1750" s="135"/>
      <c r="DI1750" s="177"/>
      <c r="DJ1750" s="173"/>
      <c r="DK1750" s="76"/>
      <c r="DL1750" s="178"/>
      <c r="DM1750" s="135"/>
      <c r="DN1750" s="135"/>
      <c r="DO1750" s="135"/>
      <c r="DP1750" s="135"/>
      <c r="DQ1750" s="177"/>
      <c r="DR1750" s="173"/>
      <c r="DS1750" s="76"/>
      <c r="DT1750" s="178"/>
      <c r="DU1750" s="135"/>
      <c r="DV1750" s="135"/>
      <c r="DW1750" s="135"/>
      <c r="DX1750" s="135"/>
      <c r="DY1750" s="177"/>
      <c r="DZ1750" s="173"/>
      <c r="EA1750" s="76"/>
      <c r="EB1750" s="178"/>
      <c r="EC1750" s="135"/>
      <c r="ED1750" s="135"/>
      <c r="EE1750" s="135"/>
      <c r="EF1750" s="135"/>
      <c r="EG1750" s="177"/>
      <c r="EH1750" s="173"/>
      <c r="EI1750" s="76"/>
      <c r="EJ1750" s="178"/>
      <c r="EK1750" s="135"/>
      <c r="EL1750" s="135"/>
      <c r="EM1750" s="135"/>
      <c r="EN1750" s="135"/>
      <c r="EO1750" s="177"/>
      <c r="EP1750" s="173"/>
      <c r="EQ1750" s="76"/>
      <c r="ER1750" s="178"/>
      <c r="ES1750" s="135"/>
      <c r="ET1750" s="135"/>
      <c r="EU1750" s="135"/>
      <c r="EV1750" s="135"/>
      <c r="EW1750" s="177"/>
      <c r="EX1750" s="173"/>
      <c r="EY1750" s="76"/>
      <c r="EZ1750" s="178"/>
      <c r="FA1750" s="135"/>
      <c r="FB1750" s="135"/>
      <c r="FC1750" s="135"/>
      <c r="FD1750" s="135"/>
      <c r="FE1750" s="177"/>
      <c r="FF1750" s="173"/>
      <c r="FG1750" s="76"/>
      <c r="FH1750" s="178"/>
      <c r="FI1750" s="135"/>
      <c r="FJ1750" s="135"/>
      <c r="FK1750" s="135"/>
      <c r="FL1750" s="135"/>
      <c r="FM1750" s="177"/>
      <c r="FN1750" s="173"/>
      <c r="FO1750" s="76"/>
      <c r="FP1750" s="178"/>
      <c r="FQ1750" s="135"/>
      <c r="FR1750" s="135"/>
      <c r="FS1750" s="135"/>
      <c r="FT1750" s="135"/>
      <c r="FU1750" s="177"/>
      <c r="FV1750" s="173"/>
      <c r="FW1750" s="76"/>
      <c r="FX1750" s="178"/>
      <c r="FY1750" s="135"/>
      <c r="FZ1750" s="135"/>
      <c r="GA1750" s="135"/>
      <c r="GB1750" s="135"/>
      <c r="GC1750" s="177"/>
      <c r="GD1750" s="173"/>
      <c r="GE1750" s="76"/>
      <c r="GF1750" s="178"/>
      <c r="GG1750" s="135"/>
      <c r="GH1750" s="135"/>
      <c r="GI1750" s="135"/>
      <c r="GJ1750" s="135"/>
      <c r="GK1750" s="177"/>
      <c r="GL1750" s="173"/>
      <c r="GM1750" s="76"/>
      <c r="GN1750" s="178"/>
      <c r="GO1750" s="135"/>
      <c r="GP1750" s="135"/>
      <c r="GQ1750" s="135"/>
      <c r="GR1750" s="135"/>
      <c r="GS1750" s="177"/>
      <c r="GT1750" s="173"/>
      <c r="GU1750" s="76"/>
      <c r="GV1750" s="178"/>
      <c r="GW1750" s="135"/>
      <c r="GX1750" s="135"/>
      <c r="GY1750" s="135"/>
      <c r="GZ1750" s="135"/>
      <c r="HA1750" s="177"/>
      <c r="HB1750" s="173"/>
      <c r="HC1750" s="76"/>
      <c r="HD1750" s="178"/>
      <c r="HE1750" s="135"/>
      <c r="HF1750" s="135"/>
      <c r="HG1750" s="135"/>
      <c r="HH1750" s="135"/>
      <c r="HI1750" s="177"/>
      <c r="HJ1750" s="173"/>
      <c r="HK1750" s="76"/>
      <c r="HL1750" s="178"/>
      <c r="HM1750" s="135"/>
      <c r="HN1750" s="135"/>
      <c r="HO1750" s="135"/>
      <c r="HP1750" s="135"/>
      <c r="HQ1750" s="177"/>
      <c r="HR1750" s="173"/>
      <c r="HS1750" s="76"/>
      <c r="HT1750" s="178"/>
      <c r="HU1750" s="135"/>
      <c r="HV1750" s="135"/>
      <c r="HW1750" s="135"/>
      <c r="HX1750" s="135"/>
      <c r="HY1750" s="177"/>
      <c r="HZ1750" s="173"/>
      <c r="IA1750" s="76"/>
      <c r="IB1750" s="178"/>
      <c r="IC1750" s="135"/>
      <c r="ID1750" s="135"/>
      <c r="IE1750" s="135"/>
      <c r="IF1750" s="135"/>
      <c r="IG1750" s="177"/>
      <c r="IH1750" s="173"/>
      <c r="II1750" s="76"/>
      <c r="IJ1750" s="178"/>
      <c r="IK1750" s="135"/>
      <c r="IL1750" s="135"/>
      <c r="IM1750" s="135"/>
      <c r="IN1750" s="135"/>
      <c r="IO1750" s="177"/>
    </row>
    <row r="1751" spans="1:8" ht="14.25" customHeight="1">
      <c r="A1751" s="2" t="s">
        <v>384</v>
      </c>
      <c r="B1751" s="96" t="s">
        <v>332</v>
      </c>
      <c r="C1751" s="116"/>
      <c r="D1751" s="44">
        <f>SUM(D1752)</f>
        <v>0</v>
      </c>
      <c r="E1751" s="44">
        <f>SUM(E1752)</f>
        <v>14</v>
      </c>
      <c r="F1751" s="44">
        <f>SUM(F1752)</f>
        <v>14</v>
      </c>
      <c r="G1751" s="44">
        <f>SUM(G1752)</f>
        <v>0</v>
      </c>
      <c r="H1751" s="141"/>
    </row>
    <row r="1752" spans="1:8" ht="14.25" customHeight="1">
      <c r="A1752" s="12"/>
      <c r="B1752" s="19" t="s">
        <v>231</v>
      </c>
      <c r="C1752" s="406">
        <v>0</v>
      </c>
      <c r="D1752" s="343">
        <v>0</v>
      </c>
      <c r="E1752" s="343">
        <v>14</v>
      </c>
      <c r="F1752" s="343">
        <v>14</v>
      </c>
      <c r="G1752" s="343">
        <v>0</v>
      </c>
      <c r="H1752" s="425">
        <v>0.7</v>
      </c>
    </row>
    <row r="1753" spans="1:8" ht="14.25" customHeight="1">
      <c r="A1753" s="2" t="s">
        <v>385</v>
      </c>
      <c r="B1753" s="3" t="s">
        <v>426</v>
      </c>
      <c r="C1753" s="116"/>
      <c r="D1753" s="44">
        <f>SUM(D1754)</f>
        <v>100</v>
      </c>
      <c r="E1753" s="44">
        <f>SUM(E1754)</f>
        <v>96</v>
      </c>
      <c r="F1753" s="44">
        <f>SUM(F1754)</f>
        <v>67</v>
      </c>
      <c r="G1753" s="44">
        <f>SUM(G1754)</f>
        <v>29</v>
      </c>
      <c r="H1753" s="141"/>
    </row>
    <row r="1754" spans="1:8" ht="14.25" customHeight="1">
      <c r="A1754" s="9"/>
      <c r="B1754" s="11" t="s">
        <v>240</v>
      </c>
      <c r="C1754" s="400" t="s">
        <v>797</v>
      </c>
      <c r="D1754" s="340">
        <v>100</v>
      </c>
      <c r="E1754" s="340">
        <v>96</v>
      </c>
      <c r="F1754" s="340">
        <v>67</v>
      </c>
      <c r="G1754" s="340">
        <v>29</v>
      </c>
      <c r="H1754" s="419">
        <v>0.3</v>
      </c>
    </row>
    <row r="1755" spans="1:8" ht="14.25" customHeight="1">
      <c r="A1755" s="33" t="s">
        <v>528</v>
      </c>
      <c r="B1755" s="26" t="s">
        <v>453</v>
      </c>
      <c r="C1755" s="55"/>
      <c r="D1755" s="179">
        <f>SUM(D1756:D1757)</f>
        <v>130</v>
      </c>
      <c r="E1755" s="179">
        <f>SUM(E1756:E1757)</f>
        <v>48</v>
      </c>
      <c r="F1755" s="179">
        <f>SUM(F1756:F1757)</f>
        <v>48</v>
      </c>
      <c r="G1755" s="179">
        <f>SUM(G1756:G1757)</f>
        <v>0</v>
      </c>
      <c r="H1755" s="144"/>
    </row>
    <row r="1756" spans="1:8" ht="14.25" customHeight="1">
      <c r="A1756" s="107"/>
      <c r="B1756" s="10" t="s">
        <v>240</v>
      </c>
      <c r="C1756" s="192" t="s">
        <v>797</v>
      </c>
      <c r="D1756" s="198">
        <v>90</v>
      </c>
      <c r="E1756" s="198">
        <v>8</v>
      </c>
      <c r="F1756" s="198">
        <v>8</v>
      </c>
      <c r="G1756" s="198"/>
      <c r="H1756" s="201">
        <v>0.6</v>
      </c>
    </row>
    <row r="1757" spans="1:8" ht="14.25" customHeight="1">
      <c r="A1757" s="145"/>
      <c r="B1757" s="11"/>
      <c r="C1757" s="400" t="s">
        <v>800</v>
      </c>
      <c r="D1757" s="340">
        <v>40</v>
      </c>
      <c r="E1757" s="340">
        <v>40</v>
      </c>
      <c r="F1757" s="340">
        <v>40</v>
      </c>
      <c r="G1757" s="340"/>
      <c r="H1757" s="419">
        <v>0.5</v>
      </c>
    </row>
    <row r="1758" spans="1:8" ht="14.25" customHeight="1">
      <c r="A1758" s="2" t="s">
        <v>445</v>
      </c>
      <c r="B1758" s="3" t="s">
        <v>454</v>
      </c>
      <c r="C1758" s="116"/>
      <c r="D1758" s="44">
        <f>SUM(D1759:D1760)</f>
        <v>170</v>
      </c>
      <c r="E1758" s="44">
        <f>SUM(E1759:E1760)</f>
        <v>72</v>
      </c>
      <c r="F1758" s="44">
        <f>SUM(F1759:F1760)</f>
        <v>72</v>
      </c>
      <c r="G1758" s="44">
        <f>SUM(G1759:G1760)</f>
        <v>0</v>
      </c>
      <c r="H1758" s="141"/>
    </row>
    <row r="1759" spans="1:8" ht="14.25" customHeight="1">
      <c r="A1759" s="112"/>
      <c r="B1759" s="163" t="s">
        <v>240</v>
      </c>
      <c r="C1759" s="55" t="s">
        <v>802</v>
      </c>
      <c r="D1759" s="143">
        <v>120</v>
      </c>
      <c r="E1759" s="143">
        <v>22</v>
      </c>
      <c r="F1759" s="143">
        <v>22</v>
      </c>
      <c r="G1759" s="143"/>
      <c r="H1759" s="144">
        <v>0.6</v>
      </c>
    </row>
    <row r="1760" spans="1:8" ht="14.25" customHeight="1">
      <c r="A1760" s="9"/>
      <c r="B1760" s="11"/>
      <c r="C1760" s="400" t="s">
        <v>799</v>
      </c>
      <c r="D1760" s="340">
        <v>50</v>
      </c>
      <c r="E1760" s="340">
        <v>50</v>
      </c>
      <c r="F1760" s="340">
        <v>50</v>
      </c>
      <c r="G1760" s="340"/>
      <c r="H1760" s="419">
        <v>0.5</v>
      </c>
    </row>
    <row r="1761" spans="1:8" ht="14.25" customHeight="1">
      <c r="A1761" s="2" t="s">
        <v>889</v>
      </c>
      <c r="B1761" s="3" t="s">
        <v>455</v>
      </c>
      <c r="C1761" s="116"/>
      <c r="D1761" s="44">
        <f>D1762</f>
        <v>54</v>
      </c>
      <c r="E1761" s="44">
        <f>E1762</f>
        <v>54</v>
      </c>
      <c r="F1761" s="44">
        <f>F1762</f>
        <v>54</v>
      </c>
      <c r="G1761" s="44">
        <f>G1762</f>
        <v>0</v>
      </c>
      <c r="H1761" s="141"/>
    </row>
    <row r="1762" spans="1:8" ht="14.25" customHeight="1">
      <c r="A1762" s="9"/>
      <c r="B1762" s="11" t="s">
        <v>240</v>
      </c>
      <c r="C1762" s="400" t="s">
        <v>799</v>
      </c>
      <c r="D1762" s="340">
        <v>54</v>
      </c>
      <c r="E1762" s="340">
        <v>54</v>
      </c>
      <c r="F1762" s="340">
        <v>54</v>
      </c>
      <c r="G1762" s="340"/>
      <c r="H1762" s="419">
        <v>0.5</v>
      </c>
    </row>
    <row r="1763" spans="1:8" ht="14.25" customHeight="1">
      <c r="A1763" s="2" t="s">
        <v>890</v>
      </c>
      <c r="B1763" s="3" t="s">
        <v>411</v>
      </c>
      <c r="C1763" s="116"/>
      <c r="D1763" s="44">
        <f>SUM(D1764:D1767)</f>
        <v>164</v>
      </c>
      <c r="E1763" s="44">
        <f>SUM(E1764:E1767)</f>
        <v>145</v>
      </c>
      <c r="F1763" s="44">
        <f>SUM(F1764:F1767)</f>
        <v>145</v>
      </c>
      <c r="G1763" s="44">
        <f>SUM(G1764:G1767)</f>
        <v>0</v>
      </c>
      <c r="H1763" s="141"/>
    </row>
    <row r="1764" spans="1:8" ht="14.25" customHeight="1">
      <c r="A1764" s="5"/>
      <c r="B1764" s="10" t="s">
        <v>240</v>
      </c>
      <c r="C1764" s="192" t="s">
        <v>750</v>
      </c>
      <c r="D1764" s="198">
        <v>50</v>
      </c>
      <c r="E1764" s="198">
        <v>39</v>
      </c>
      <c r="F1764" s="198">
        <v>39</v>
      </c>
      <c r="G1764" s="198"/>
      <c r="H1764" s="201">
        <v>0.3</v>
      </c>
    </row>
    <row r="1765" spans="1:8" ht="14.25" customHeight="1">
      <c r="A1765" s="5"/>
      <c r="B1765" s="10"/>
      <c r="C1765" s="192" t="s">
        <v>807</v>
      </c>
      <c r="D1765" s="198">
        <v>50</v>
      </c>
      <c r="E1765" s="198">
        <v>50</v>
      </c>
      <c r="F1765" s="198">
        <v>50</v>
      </c>
      <c r="G1765" s="198"/>
      <c r="H1765" s="201">
        <v>0.4</v>
      </c>
    </row>
    <row r="1766" spans="1:8" ht="14.25" customHeight="1">
      <c r="A1766" s="5"/>
      <c r="B1766" s="10"/>
      <c r="C1766" s="192" t="s">
        <v>798</v>
      </c>
      <c r="D1766" s="198">
        <v>60</v>
      </c>
      <c r="E1766" s="198">
        <v>52</v>
      </c>
      <c r="F1766" s="198">
        <v>52</v>
      </c>
      <c r="G1766" s="198"/>
      <c r="H1766" s="201">
        <v>0.6</v>
      </c>
    </row>
    <row r="1767" spans="1:8" ht="14.25" customHeight="1">
      <c r="A1767" s="9"/>
      <c r="B1767" s="11"/>
      <c r="C1767" s="400" t="s">
        <v>456</v>
      </c>
      <c r="D1767" s="340">
        <v>4</v>
      </c>
      <c r="E1767" s="340">
        <v>4</v>
      </c>
      <c r="F1767" s="340">
        <v>4</v>
      </c>
      <c r="G1767" s="340"/>
      <c r="H1767" s="419">
        <v>0.4</v>
      </c>
    </row>
    <row r="1768" spans="1:8" s="4" customFormat="1" ht="27.75" customHeight="1">
      <c r="A1768" s="7" t="s">
        <v>891</v>
      </c>
      <c r="B1768" s="8" t="s">
        <v>808</v>
      </c>
      <c r="C1768" s="139"/>
      <c r="D1768" s="71">
        <f>SUM(D1769)</f>
        <v>41</v>
      </c>
      <c r="E1768" s="71">
        <f>SUM(E1769)</f>
        <v>41</v>
      </c>
      <c r="F1768" s="71">
        <f>SUM(F1769)</f>
        <v>41</v>
      </c>
      <c r="G1768" s="71">
        <f>SUM(G1769)</f>
        <v>0</v>
      </c>
      <c r="H1768" s="272"/>
    </row>
    <row r="1769" spans="1:8" ht="14.25" customHeight="1">
      <c r="A1769" s="7"/>
      <c r="B1769" s="13" t="s">
        <v>240</v>
      </c>
      <c r="C1769" s="125" t="s">
        <v>799</v>
      </c>
      <c r="D1769" s="185">
        <v>41</v>
      </c>
      <c r="E1769" s="185">
        <v>41</v>
      </c>
      <c r="F1769" s="185">
        <v>41</v>
      </c>
      <c r="G1769" s="185"/>
      <c r="H1769" s="140">
        <v>0.5</v>
      </c>
    </row>
    <row r="1770" spans="1:8" ht="14.25" customHeight="1">
      <c r="A1770" s="2" t="s">
        <v>892</v>
      </c>
      <c r="B1770" s="3" t="s">
        <v>428</v>
      </c>
      <c r="C1770" s="116"/>
      <c r="D1770" s="44">
        <f>D1771</f>
        <v>70</v>
      </c>
      <c r="E1770" s="44">
        <f>E1771</f>
        <v>69</v>
      </c>
      <c r="F1770" s="44">
        <f>F1771</f>
        <v>69</v>
      </c>
      <c r="G1770" s="44">
        <f>G1771</f>
        <v>0</v>
      </c>
      <c r="H1770" s="141"/>
    </row>
    <row r="1771" spans="1:8" ht="14.25" customHeight="1">
      <c r="A1771" s="9"/>
      <c r="B1771" s="11" t="s">
        <v>240</v>
      </c>
      <c r="C1771" s="400" t="s">
        <v>798</v>
      </c>
      <c r="D1771" s="340">
        <v>70</v>
      </c>
      <c r="E1771" s="340">
        <v>69</v>
      </c>
      <c r="F1771" s="340">
        <v>69</v>
      </c>
      <c r="G1771" s="340"/>
      <c r="H1771" s="419">
        <v>0.6</v>
      </c>
    </row>
    <row r="1772" spans="1:8" ht="14.25" customHeight="1">
      <c r="A1772" s="7" t="s">
        <v>893</v>
      </c>
      <c r="B1772" s="8" t="s">
        <v>47</v>
      </c>
      <c r="C1772" s="125"/>
      <c r="D1772" s="71">
        <f>SUM(D1773:D1773)</f>
        <v>137</v>
      </c>
      <c r="E1772" s="71">
        <f>SUM(E1773:E1773)</f>
        <v>71</v>
      </c>
      <c r="F1772" s="71">
        <f>SUM(F1773:F1773)</f>
        <v>71</v>
      </c>
      <c r="G1772" s="71">
        <f>SUM(G1773:G1773)</f>
        <v>0</v>
      </c>
      <c r="H1772" s="140"/>
    </row>
    <row r="1773" spans="1:8" ht="14.25" customHeight="1">
      <c r="A1773" s="9"/>
      <c r="B1773" s="11" t="s">
        <v>93</v>
      </c>
      <c r="C1773" s="400" t="s">
        <v>761</v>
      </c>
      <c r="D1773" s="340">
        <v>137</v>
      </c>
      <c r="E1773" s="340">
        <v>71</v>
      </c>
      <c r="F1773" s="340">
        <v>71</v>
      </c>
      <c r="G1773" s="340"/>
      <c r="H1773" s="419">
        <v>0.15</v>
      </c>
    </row>
    <row r="1774" spans="1:8" ht="25.5">
      <c r="A1774" s="2" t="s">
        <v>894</v>
      </c>
      <c r="B1774" s="3" t="s">
        <v>457</v>
      </c>
      <c r="C1774" s="116"/>
      <c r="D1774" s="44">
        <f>D1775</f>
        <v>50</v>
      </c>
      <c r="E1774" s="44">
        <f>E1775</f>
        <v>49</v>
      </c>
      <c r="F1774" s="44">
        <f>F1775</f>
        <v>49</v>
      </c>
      <c r="G1774" s="44">
        <f>G1775</f>
        <v>0</v>
      </c>
      <c r="H1774" s="141"/>
    </row>
    <row r="1775" spans="1:8" ht="14.25" customHeight="1" thickBot="1">
      <c r="A1775" s="50"/>
      <c r="B1775" s="133" t="s">
        <v>240</v>
      </c>
      <c r="C1775" s="52" t="s">
        <v>798</v>
      </c>
      <c r="D1775" s="426">
        <v>50</v>
      </c>
      <c r="E1775" s="426">
        <v>49</v>
      </c>
      <c r="F1775" s="426">
        <v>49</v>
      </c>
      <c r="G1775" s="426"/>
      <c r="H1775" s="244">
        <v>0.5</v>
      </c>
    </row>
    <row r="1776" spans="1:8" ht="14.25" customHeight="1" thickBot="1">
      <c r="A1776" s="24"/>
      <c r="B1776" s="159" t="s">
        <v>168</v>
      </c>
      <c r="C1776" s="241"/>
      <c r="D1776" s="226">
        <f>D1717+D1721+D1723+D1725+D1728+D1730+D1733+D1737+D1739+D1741+D1743+D1747+D1751+D1753+D1758+D1755+D1761+D1763+D1770+D1772+D1774+D1719+D1735+D1768</f>
        <v>2622</v>
      </c>
      <c r="E1776" s="226">
        <f>E1717+E1721+E1723+E1725+E1728+E1730+E1733+E1737+E1739+E1741+E1743+E1747+E1751+E1753+E1758+E1755+E1761+E1763+E1770+E1772+E1774+E1719+E1735+E1768</f>
        <v>1763</v>
      </c>
      <c r="F1776" s="226">
        <f>F1717+F1721+F1723+F1725+F1728+F1730+F1733+F1737+F1739+F1741+F1743+F1747+F1751+F1753+F1758+F1755+F1761+F1763+F1770+F1772+F1774+F1719+F1735+F1768</f>
        <v>1638</v>
      </c>
      <c r="G1776" s="226">
        <f>G1717+G1721+G1723+G1725+G1728+G1730+G1733+G1737+G1739+G1741+G1743+G1747+G1751+G1753+G1758+G1755+G1761+G1763+G1770+G1772+G1774+G1719+G1735+G1768</f>
        <v>104</v>
      </c>
      <c r="H1776" s="226"/>
    </row>
    <row r="1777" spans="1:8" ht="14.25" customHeight="1">
      <c r="A1777" s="17"/>
      <c r="B1777" s="18" t="s">
        <v>9</v>
      </c>
      <c r="C1777" s="168"/>
      <c r="D1777" s="196"/>
      <c r="E1777" s="196"/>
      <c r="F1777" s="196"/>
      <c r="G1777" s="196"/>
      <c r="H1777" s="245"/>
    </row>
    <row r="1778" spans="1:8" ht="14.25" customHeight="1">
      <c r="A1778" s="33" t="s">
        <v>878</v>
      </c>
      <c r="B1778" s="26" t="s">
        <v>109</v>
      </c>
      <c r="C1778" s="171"/>
      <c r="D1778" s="179">
        <f>SUM(D1779)</f>
        <v>10</v>
      </c>
      <c r="E1778" s="179">
        <f>SUM(E1779)</f>
        <v>1</v>
      </c>
      <c r="F1778" s="179">
        <f>SUM(F1779)</f>
        <v>1</v>
      </c>
      <c r="G1778" s="179">
        <f>SUM(G1779)</f>
        <v>0</v>
      </c>
      <c r="H1778" s="144"/>
    </row>
    <row r="1779" spans="1:8" ht="14.25" customHeight="1">
      <c r="A1779" s="12"/>
      <c r="B1779" s="19" t="s">
        <v>231</v>
      </c>
      <c r="C1779" s="406" t="s">
        <v>324</v>
      </c>
      <c r="D1779" s="343">
        <v>10</v>
      </c>
      <c r="E1779" s="343">
        <v>1</v>
      </c>
      <c r="F1779" s="343">
        <v>1</v>
      </c>
      <c r="G1779" s="343">
        <v>0</v>
      </c>
      <c r="H1779" s="425" t="s">
        <v>584</v>
      </c>
    </row>
    <row r="1780" spans="1:8" ht="14.25" customHeight="1">
      <c r="A1780" s="2" t="s">
        <v>879</v>
      </c>
      <c r="B1780" s="3" t="s">
        <v>191</v>
      </c>
      <c r="C1780" s="116"/>
      <c r="D1780" s="44">
        <f>SUM(D1781:D1784)</f>
        <v>257</v>
      </c>
      <c r="E1780" s="44">
        <f>SUM(E1781:E1784)</f>
        <v>168</v>
      </c>
      <c r="F1780" s="44">
        <f>SUM(F1781:F1784)</f>
        <v>124</v>
      </c>
      <c r="G1780" s="44">
        <f>SUM(G1781:G1784)</f>
        <v>44</v>
      </c>
      <c r="H1780" s="141"/>
    </row>
    <row r="1781" spans="1:8" ht="14.25" customHeight="1">
      <c r="A1781" s="12"/>
      <c r="B1781" s="19" t="s">
        <v>240</v>
      </c>
      <c r="C1781" s="406" t="s">
        <v>642</v>
      </c>
      <c r="D1781" s="343">
        <v>100</v>
      </c>
      <c r="E1781" s="343">
        <v>51</v>
      </c>
      <c r="F1781" s="343">
        <v>51</v>
      </c>
      <c r="G1781" s="343">
        <v>0</v>
      </c>
      <c r="H1781" s="425">
        <v>2</v>
      </c>
    </row>
    <row r="1782" spans="1:8" ht="14.25" customHeight="1">
      <c r="A1782" s="12"/>
      <c r="B1782" s="19"/>
      <c r="C1782" s="406" t="s">
        <v>807</v>
      </c>
      <c r="D1782" s="343">
        <v>80</v>
      </c>
      <c r="E1782" s="343">
        <v>44</v>
      </c>
      <c r="F1782" s="343"/>
      <c r="G1782" s="343">
        <v>44</v>
      </c>
      <c r="H1782" s="425">
        <v>2.25</v>
      </c>
    </row>
    <row r="1783" spans="1:8" ht="14.25" customHeight="1">
      <c r="A1783" s="5"/>
      <c r="B1783" s="10" t="s">
        <v>231</v>
      </c>
      <c r="C1783" s="192" t="s">
        <v>324</v>
      </c>
      <c r="D1783" s="198">
        <v>8</v>
      </c>
      <c r="E1783" s="198">
        <v>4</v>
      </c>
      <c r="F1783" s="198">
        <v>4</v>
      </c>
      <c r="G1783" s="198">
        <v>0</v>
      </c>
      <c r="H1783" s="201" t="s">
        <v>365</v>
      </c>
    </row>
    <row r="1784" spans="1:8" ht="14.25" customHeight="1">
      <c r="A1784" s="9"/>
      <c r="B1784" s="11" t="s">
        <v>93</v>
      </c>
      <c r="C1784" s="406" t="s">
        <v>761</v>
      </c>
      <c r="D1784" s="343">
        <v>69</v>
      </c>
      <c r="E1784" s="343">
        <v>69</v>
      </c>
      <c r="F1784" s="343">
        <v>69</v>
      </c>
      <c r="G1784" s="343"/>
      <c r="H1784" s="425">
        <v>0.15</v>
      </c>
    </row>
    <row r="1785" spans="1:8" ht="14.25" customHeight="1">
      <c r="A1785" s="2" t="s">
        <v>880</v>
      </c>
      <c r="B1785" s="3" t="s">
        <v>773</v>
      </c>
      <c r="C1785" s="142"/>
      <c r="D1785" s="44">
        <f>SUM(D1786)</f>
        <v>52</v>
      </c>
      <c r="E1785" s="44">
        <f>SUM(E1786)</f>
        <v>20</v>
      </c>
      <c r="F1785" s="44">
        <f>SUM(F1786)</f>
        <v>20</v>
      </c>
      <c r="G1785" s="44">
        <f>SUM(G1786)</f>
        <v>0</v>
      </c>
      <c r="H1785" s="141"/>
    </row>
    <row r="1786" spans="1:8" ht="14.25" customHeight="1">
      <c r="A1786" s="145"/>
      <c r="B1786" s="11" t="s">
        <v>93</v>
      </c>
      <c r="C1786" s="400" t="s">
        <v>761</v>
      </c>
      <c r="D1786" s="340">
        <v>52</v>
      </c>
      <c r="E1786" s="340">
        <v>20</v>
      </c>
      <c r="F1786" s="340">
        <v>20</v>
      </c>
      <c r="G1786" s="340"/>
      <c r="H1786" s="419">
        <v>0.15</v>
      </c>
    </row>
    <row r="1787" spans="1:8" ht="14.25" customHeight="1">
      <c r="A1787" s="2" t="s">
        <v>881</v>
      </c>
      <c r="B1787" s="3" t="s">
        <v>111</v>
      </c>
      <c r="C1787" s="142"/>
      <c r="D1787" s="44">
        <f>D1788</f>
        <v>72</v>
      </c>
      <c r="E1787" s="44">
        <f>E1788</f>
        <v>1</v>
      </c>
      <c r="F1787" s="44">
        <f>F1788</f>
        <v>1</v>
      </c>
      <c r="G1787" s="44">
        <f>G1788</f>
        <v>0</v>
      </c>
      <c r="H1787" s="141"/>
    </row>
    <row r="1788" spans="1:8" ht="14.25" customHeight="1">
      <c r="A1788" s="145"/>
      <c r="B1788" s="11" t="s">
        <v>93</v>
      </c>
      <c r="C1788" s="400" t="s">
        <v>761</v>
      </c>
      <c r="D1788" s="340">
        <v>72</v>
      </c>
      <c r="E1788" s="340">
        <v>1</v>
      </c>
      <c r="F1788" s="340">
        <v>1</v>
      </c>
      <c r="G1788" s="340"/>
      <c r="H1788" s="419">
        <v>0.15</v>
      </c>
    </row>
    <row r="1789" spans="1:8" ht="14.25" customHeight="1">
      <c r="A1789" s="2" t="s">
        <v>882</v>
      </c>
      <c r="B1789" s="3" t="s">
        <v>536</v>
      </c>
      <c r="C1789" s="142"/>
      <c r="D1789" s="44">
        <f>D1790</f>
        <v>88</v>
      </c>
      <c r="E1789" s="44">
        <f>E1790</f>
        <v>15</v>
      </c>
      <c r="F1789" s="44">
        <f>F1790</f>
        <v>15</v>
      </c>
      <c r="G1789" s="44">
        <f>G1790</f>
        <v>0</v>
      </c>
      <c r="H1789" s="141"/>
    </row>
    <row r="1790" spans="1:8" ht="14.25" customHeight="1">
      <c r="A1790" s="145"/>
      <c r="B1790" s="11" t="s">
        <v>93</v>
      </c>
      <c r="C1790" s="400" t="s">
        <v>761</v>
      </c>
      <c r="D1790" s="340">
        <v>88</v>
      </c>
      <c r="E1790" s="340">
        <v>15</v>
      </c>
      <c r="F1790" s="340">
        <v>15</v>
      </c>
      <c r="G1790" s="340"/>
      <c r="H1790" s="419">
        <v>0.5</v>
      </c>
    </row>
    <row r="1791" spans="1:8" ht="14.25" customHeight="1">
      <c r="A1791" s="2" t="s">
        <v>883</v>
      </c>
      <c r="B1791" s="3" t="s">
        <v>772</v>
      </c>
      <c r="C1791" s="142"/>
      <c r="D1791" s="44">
        <f>SUM(D1792)</f>
        <v>33</v>
      </c>
      <c r="E1791" s="44">
        <f>SUM(E1792)</f>
        <v>12</v>
      </c>
      <c r="F1791" s="44">
        <f>SUM(F1792)</f>
        <v>12</v>
      </c>
      <c r="G1791" s="44">
        <f>SUM(G1792)</f>
        <v>0</v>
      </c>
      <c r="H1791" s="141"/>
    </row>
    <row r="1792" spans="1:8" ht="14.25" customHeight="1">
      <c r="A1792" s="145"/>
      <c r="B1792" s="11" t="s">
        <v>93</v>
      </c>
      <c r="C1792" s="400" t="s">
        <v>750</v>
      </c>
      <c r="D1792" s="340">
        <v>33</v>
      </c>
      <c r="E1792" s="340">
        <v>12</v>
      </c>
      <c r="F1792" s="340">
        <v>12</v>
      </c>
      <c r="G1792" s="340"/>
      <c r="H1792" s="419">
        <v>0.5</v>
      </c>
    </row>
    <row r="1793" spans="1:8" ht="14.25" customHeight="1">
      <c r="A1793" s="2" t="s">
        <v>884</v>
      </c>
      <c r="B1793" s="3" t="s">
        <v>379</v>
      </c>
      <c r="C1793" s="116"/>
      <c r="D1793" s="44">
        <f>SUM(D1794)</f>
        <v>30</v>
      </c>
      <c r="E1793" s="44">
        <f>SUM(E1794)</f>
        <v>25</v>
      </c>
      <c r="F1793" s="44">
        <f>SUM(F1794)</f>
        <v>25</v>
      </c>
      <c r="G1793" s="44">
        <f>SUM(G1794)</f>
        <v>0</v>
      </c>
      <c r="H1793" s="141"/>
    </row>
    <row r="1794" spans="1:8" ht="14.25" customHeight="1" thickBot="1">
      <c r="A1794" s="49"/>
      <c r="B1794" s="10" t="s">
        <v>231</v>
      </c>
      <c r="C1794" s="427" t="s">
        <v>324</v>
      </c>
      <c r="D1794" s="349">
        <v>30</v>
      </c>
      <c r="E1794" s="349">
        <v>25</v>
      </c>
      <c r="F1794" s="349">
        <v>25</v>
      </c>
      <c r="G1794" s="349">
        <v>0</v>
      </c>
      <c r="H1794" s="428" t="s">
        <v>552</v>
      </c>
    </row>
    <row r="1795" spans="1:8" ht="14.25" customHeight="1" thickBot="1">
      <c r="A1795" s="24"/>
      <c r="B1795" s="159" t="s">
        <v>193</v>
      </c>
      <c r="C1795" s="237"/>
      <c r="D1795" s="197">
        <f>D1778+D1780+D1787+D1789+D1793+D1785+D1791</f>
        <v>542</v>
      </c>
      <c r="E1795" s="197">
        <f>E1778+E1780+E1787+E1789+E1793+E1785+E1791</f>
        <v>242</v>
      </c>
      <c r="F1795" s="197">
        <f>F1778+F1780+F1787+F1789+F1793+F1785+F1791</f>
        <v>198</v>
      </c>
      <c r="G1795" s="197">
        <f>G1778+G1780+G1787+G1789+G1793+G1785+G1791</f>
        <v>44</v>
      </c>
      <c r="H1795" s="246"/>
    </row>
    <row r="1796" spans="1:8" ht="14.25" customHeight="1">
      <c r="A1796" s="50"/>
      <c r="B1796" s="191" t="s">
        <v>7</v>
      </c>
      <c r="C1796" s="247"/>
      <c r="D1796" s="200"/>
      <c r="E1796" s="200"/>
      <c r="F1796" s="200"/>
      <c r="G1796" s="200"/>
      <c r="H1796" s="244"/>
    </row>
    <row r="1797" spans="1:8" ht="14.25" customHeight="1">
      <c r="A1797" s="2" t="s">
        <v>878</v>
      </c>
      <c r="B1797" s="3" t="s">
        <v>246</v>
      </c>
      <c r="C1797" s="142"/>
      <c r="D1797" s="44">
        <f>SUM(D1798)</f>
        <v>100</v>
      </c>
      <c r="E1797" s="44">
        <f>SUM(E1798)</f>
        <v>26</v>
      </c>
      <c r="F1797" s="44">
        <f>SUM(F1798)</f>
        <v>26</v>
      </c>
      <c r="G1797" s="44">
        <f>SUM(G1798)</f>
        <v>0</v>
      </c>
      <c r="H1797" s="141"/>
    </row>
    <row r="1798" spans="1:8" ht="14.25" customHeight="1">
      <c r="A1798" s="12"/>
      <c r="B1798" s="19" t="s">
        <v>240</v>
      </c>
      <c r="C1798" s="406" t="s">
        <v>642</v>
      </c>
      <c r="D1798" s="343">
        <v>100</v>
      </c>
      <c r="E1798" s="343">
        <v>26</v>
      </c>
      <c r="F1798" s="343">
        <v>26</v>
      </c>
      <c r="G1798" s="343"/>
      <c r="H1798" s="425">
        <v>1.75</v>
      </c>
    </row>
    <row r="1799" spans="1:8" ht="14.25" customHeight="1">
      <c r="A1799" s="108" t="s">
        <v>879</v>
      </c>
      <c r="B1799" s="78" t="s">
        <v>216</v>
      </c>
      <c r="C1799" s="116"/>
      <c r="D1799" s="44">
        <f>SUM(D1800)</f>
        <v>64</v>
      </c>
      <c r="E1799" s="44">
        <f>SUM(E1800)</f>
        <v>1</v>
      </c>
      <c r="F1799" s="44">
        <f>SUM(F1800)</f>
        <v>1</v>
      </c>
      <c r="G1799" s="44">
        <f>SUM(G1800)</f>
        <v>0</v>
      </c>
      <c r="H1799" s="141"/>
    </row>
    <row r="1800" spans="1:8" ht="14.25" customHeight="1">
      <c r="A1800" s="9"/>
      <c r="B1800" s="11" t="s">
        <v>231</v>
      </c>
      <c r="C1800" s="400" t="s">
        <v>325</v>
      </c>
      <c r="D1800" s="340">
        <v>64</v>
      </c>
      <c r="E1800" s="340">
        <v>1</v>
      </c>
      <c r="F1800" s="340">
        <v>1</v>
      </c>
      <c r="G1800" s="340">
        <v>0</v>
      </c>
      <c r="H1800" s="419">
        <v>1.5</v>
      </c>
    </row>
    <row r="1801" spans="1:8" ht="14.25" customHeight="1">
      <c r="A1801" s="2" t="s">
        <v>880</v>
      </c>
      <c r="B1801" s="3" t="s">
        <v>84</v>
      </c>
      <c r="C1801" s="116"/>
      <c r="D1801" s="44">
        <f>SUM(D1802)</f>
        <v>90</v>
      </c>
      <c r="E1801" s="44">
        <f>SUM(E1802)</f>
        <v>64</v>
      </c>
      <c r="F1801" s="44">
        <f>SUM(F1802)</f>
        <v>64</v>
      </c>
      <c r="G1801" s="44">
        <f>SUM(G1802)</f>
        <v>0</v>
      </c>
      <c r="H1801" s="141"/>
    </row>
    <row r="1802" spans="1:8" ht="14.25" customHeight="1">
      <c r="A1802" s="9"/>
      <c r="B1802" s="11" t="s">
        <v>160</v>
      </c>
      <c r="C1802" s="400" t="s">
        <v>324</v>
      </c>
      <c r="D1802" s="340">
        <v>90</v>
      </c>
      <c r="E1802" s="340">
        <v>64</v>
      </c>
      <c r="F1802" s="340">
        <v>64</v>
      </c>
      <c r="G1802" s="340"/>
      <c r="H1802" s="419">
        <v>0.35</v>
      </c>
    </row>
    <row r="1803" spans="1:8" ht="14.25" customHeight="1">
      <c r="A1803" s="108" t="s">
        <v>881</v>
      </c>
      <c r="B1803" s="78" t="s">
        <v>128</v>
      </c>
      <c r="C1803" s="116"/>
      <c r="D1803" s="44">
        <f>SUM(D1804:D1805)</f>
        <v>60</v>
      </c>
      <c r="E1803" s="44">
        <f>SUM(E1804:E1805)</f>
        <v>48</v>
      </c>
      <c r="F1803" s="44">
        <f>SUM(F1804:F1805)</f>
        <v>48</v>
      </c>
      <c r="G1803" s="44">
        <f>SUM(G1805)</f>
        <v>0</v>
      </c>
      <c r="H1803" s="141"/>
    </row>
    <row r="1804" spans="1:8" ht="14.25" customHeight="1">
      <c r="A1804" s="5"/>
      <c r="B1804" s="10" t="s">
        <v>160</v>
      </c>
      <c r="C1804" s="55" t="s">
        <v>636</v>
      </c>
      <c r="D1804" s="143">
        <v>20</v>
      </c>
      <c r="E1804" s="143">
        <v>20</v>
      </c>
      <c r="F1804" s="143">
        <v>20</v>
      </c>
      <c r="G1804" s="143"/>
      <c r="H1804" s="144">
        <v>0.25</v>
      </c>
    </row>
    <row r="1805" spans="1:8" ht="14.25" customHeight="1">
      <c r="A1805" s="50"/>
      <c r="B1805" s="1"/>
      <c r="C1805" s="400" t="s">
        <v>637</v>
      </c>
      <c r="D1805" s="340">
        <v>40</v>
      </c>
      <c r="E1805" s="340">
        <v>28</v>
      </c>
      <c r="F1805" s="340">
        <v>28</v>
      </c>
      <c r="G1805" s="340"/>
      <c r="H1805" s="419">
        <v>0.35</v>
      </c>
    </row>
    <row r="1806" spans="1:8" ht="14.25" customHeight="1">
      <c r="A1806" s="2" t="s">
        <v>882</v>
      </c>
      <c r="B1806" s="3" t="s">
        <v>204</v>
      </c>
      <c r="C1806" s="116"/>
      <c r="D1806" s="44">
        <f>SUM(D1807)</f>
        <v>72</v>
      </c>
      <c r="E1806" s="44">
        <f>SUM(E1807)</f>
        <v>33</v>
      </c>
      <c r="F1806" s="44">
        <f>SUM(F1807)</f>
        <v>33</v>
      </c>
      <c r="G1806" s="44">
        <f>SUM(G1807)</f>
        <v>0</v>
      </c>
      <c r="H1806" s="141"/>
    </row>
    <row r="1807" spans="1:8" ht="14.25" customHeight="1">
      <c r="A1807" s="9"/>
      <c r="B1807" s="11" t="s">
        <v>93</v>
      </c>
      <c r="C1807" s="400" t="s">
        <v>761</v>
      </c>
      <c r="D1807" s="340">
        <v>72</v>
      </c>
      <c r="E1807" s="340">
        <v>33</v>
      </c>
      <c r="F1807" s="340">
        <v>33</v>
      </c>
      <c r="G1807" s="340"/>
      <c r="H1807" s="419">
        <v>0.15</v>
      </c>
    </row>
    <row r="1808" spans="1:8" ht="14.25" customHeight="1">
      <c r="A1808" s="2" t="s">
        <v>883</v>
      </c>
      <c r="B1808" s="3" t="s">
        <v>427</v>
      </c>
      <c r="C1808" s="98"/>
      <c r="D1808" s="21">
        <f>SUM(D1809)</f>
        <v>110</v>
      </c>
      <c r="E1808" s="21">
        <f>SUM(E1809)</f>
        <v>97</v>
      </c>
      <c r="F1808" s="21">
        <f>SUM(F1809)</f>
        <v>0</v>
      </c>
      <c r="G1808" s="21">
        <f>SUM(G1809)</f>
        <v>97</v>
      </c>
      <c r="H1808" s="16"/>
    </row>
    <row r="1809" spans="1:8" ht="14.25" customHeight="1">
      <c r="A1809" s="9"/>
      <c r="B1809" s="11" t="s">
        <v>240</v>
      </c>
      <c r="C1809" s="400" t="s">
        <v>807</v>
      </c>
      <c r="D1809" s="340">
        <v>110</v>
      </c>
      <c r="E1809" s="340">
        <v>97</v>
      </c>
      <c r="F1809" s="340"/>
      <c r="G1809" s="340">
        <v>97</v>
      </c>
      <c r="H1809" s="419">
        <v>2.25</v>
      </c>
    </row>
    <row r="1810" spans="1:8" ht="14.25" customHeight="1">
      <c r="A1810" s="2" t="s">
        <v>884</v>
      </c>
      <c r="B1810" s="3" t="s">
        <v>180</v>
      </c>
      <c r="C1810" s="116"/>
      <c r="D1810" s="44">
        <f>SUM(D1811)</f>
        <v>60</v>
      </c>
      <c r="E1810" s="44">
        <f>SUM(E1811)</f>
        <v>60</v>
      </c>
      <c r="F1810" s="44">
        <f>SUM(F1811)</f>
        <v>60</v>
      </c>
      <c r="G1810" s="44">
        <f>SUM(G1811)</f>
        <v>0</v>
      </c>
      <c r="H1810" s="141"/>
    </row>
    <row r="1811" spans="1:8" ht="14.25" customHeight="1">
      <c r="A1811" s="9"/>
      <c r="B1811" s="11" t="s">
        <v>160</v>
      </c>
      <c r="C1811" s="400" t="s">
        <v>638</v>
      </c>
      <c r="D1811" s="340">
        <v>60</v>
      </c>
      <c r="E1811" s="340">
        <v>60</v>
      </c>
      <c r="F1811" s="340">
        <v>60</v>
      </c>
      <c r="G1811" s="340"/>
      <c r="H1811" s="419">
        <v>0.1</v>
      </c>
    </row>
    <row r="1812" spans="1:8" ht="14.25" customHeight="1">
      <c r="A1812" s="2" t="s">
        <v>853</v>
      </c>
      <c r="B1812" s="3" t="s">
        <v>380</v>
      </c>
      <c r="C1812" s="142"/>
      <c r="D1812" s="44">
        <f>SUM(D1813:D1813)</f>
        <v>315</v>
      </c>
      <c r="E1812" s="44">
        <f>SUM(E1813:E1813)</f>
        <v>168</v>
      </c>
      <c r="F1812" s="44">
        <f>SUM(F1813:F1813)</f>
        <v>168</v>
      </c>
      <c r="G1812" s="44">
        <f>SUM(G1813:G1813)</f>
        <v>0</v>
      </c>
      <c r="H1812" s="141"/>
    </row>
    <row r="1813" spans="1:8" ht="14.25" customHeight="1">
      <c r="A1813" s="9"/>
      <c r="B1813" s="11" t="s">
        <v>231</v>
      </c>
      <c r="C1813" s="400" t="s">
        <v>325</v>
      </c>
      <c r="D1813" s="340">
        <v>315</v>
      </c>
      <c r="E1813" s="340">
        <v>168</v>
      </c>
      <c r="F1813" s="340">
        <v>168</v>
      </c>
      <c r="G1813" s="340">
        <v>0</v>
      </c>
      <c r="H1813" s="419">
        <v>1.1</v>
      </c>
    </row>
    <row r="1814" spans="1:8" ht="14.25" customHeight="1">
      <c r="A1814" s="2" t="s">
        <v>886</v>
      </c>
      <c r="B1814" s="3" t="s">
        <v>247</v>
      </c>
      <c r="C1814" s="98"/>
      <c r="D1814" s="21">
        <f>SUM(D1815:D1819)</f>
        <v>662</v>
      </c>
      <c r="E1814" s="21">
        <f>SUM(E1815:E1819)</f>
        <v>611</v>
      </c>
      <c r="F1814" s="21">
        <f>SUM(F1815:F1819)</f>
        <v>606</v>
      </c>
      <c r="G1814" s="21">
        <f>SUM(G1815:G1819)</f>
        <v>0</v>
      </c>
      <c r="H1814" s="16"/>
    </row>
    <row r="1815" spans="1:8" ht="14.25" customHeight="1">
      <c r="A1815" s="5"/>
      <c r="B1815" s="10" t="s">
        <v>240</v>
      </c>
      <c r="C1815" s="192" t="s">
        <v>761</v>
      </c>
      <c r="D1815" s="198">
        <v>30</v>
      </c>
      <c r="E1815" s="198">
        <v>27</v>
      </c>
      <c r="F1815" s="198">
        <v>27</v>
      </c>
      <c r="G1815" s="198"/>
      <c r="H1815" s="201">
        <v>0.5</v>
      </c>
    </row>
    <row r="1816" spans="1:8" ht="14.25" customHeight="1">
      <c r="A1816" s="5"/>
      <c r="B1816" s="10"/>
      <c r="C1816" s="192" t="s">
        <v>797</v>
      </c>
      <c r="D1816" s="198">
        <v>50</v>
      </c>
      <c r="E1816" s="198">
        <v>22</v>
      </c>
      <c r="F1816" s="198">
        <v>22</v>
      </c>
      <c r="G1816" s="198"/>
      <c r="H1816" s="201">
        <v>0.6</v>
      </c>
    </row>
    <row r="1817" spans="1:8" ht="14.25" customHeight="1">
      <c r="A1817" s="5"/>
      <c r="B1817" s="10"/>
      <c r="C1817" s="192" t="s">
        <v>811</v>
      </c>
      <c r="D1817" s="198">
        <v>103</v>
      </c>
      <c r="E1817" s="198">
        <v>103</v>
      </c>
      <c r="F1817" s="198">
        <v>103</v>
      </c>
      <c r="G1817" s="198"/>
      <c r="H1817" s="201">
        <v>0.2</v>
      </c>
    </row>
    <row r="1818" spans="1:8" ht="14.25" customHeight="1">
      <c r="A1818" s="5"/>
      <c r="B1818" s="10"/>
      <c r="C1818" s="192" t="s">
        <v>812</v>
      </c>
      <c r="D1818" s="198">
        <v>90</v>
      </c>
      <c r="E1818" s="198">
        <v>90</v>
      </c>
      <c r="F1818" s="198">
        <v>85</v>
      </c>
      <c r="G1818" s="198"/>
      <c r="H1818" s="201">
        <v>0.3</v>
      </c>
    </row>
    <row r="1819" spans="1:8" ht="14.25" customHeight="1">
      <c r="A1819" s="5"/>
      <c r="B1819" s="10"/>
      <c r="C1819" s="192" t="s">
        <v>804</v>
      </c>
      <c r="D1819" s="198">
        <v>389</v>
      </c>
      <c r="E1819" s="198">
        <v>369</v>
      </c>
      <c r="F1819" s="198">
        <v>369</v>
      </c>
      <c r="G1819" s="198"/>
      <c r="H1819" s="201">
        <v>0.5</v>
      </c>
    </row>
    <row r="1820" spans="1:8" ht="14.25" customHeight="1">
      <c r="A1820" s="2" t="s">
        <v>887</v>
      </c>
      <c r="B1820" s="3" t="s">
        <v>339</v>
      </c>
      <c r="C1820" s="116"/>
      <c r="D1820" s="44">
        <f>SUM(D1821)</f>
        <v>50</v>
      </c>
      <c r="E1820" s="44">
        <f>SUM(E1821)</f>
        <v>18</v>
      </c>
      <c r="F1820" s="44">
        <f>SUM(F1821)</f>
        <v>18</v>
      </c>
      <c r="G1820" s="44">
        <f>SUM(G1821)</f>
        <v>0</v>
      </c>
      <c r="H1820" s="141"/>
    </row>
    <row r="1821" spans="1:8" ht="14.25" customHeight="1">
      <c r="A1821" s="145"/>
      <c r="B1821" s="11" t="s">
        <v>160</v>
      </c>
      <c r="C1821" s="400" t="s">
        <v>637</v>
      </c>
      <c r="D1821" s="340">
        <v>50</v>
      </c>
      <c r="E1821" s="340">
        <v>18</v>
      </c>
      <c r="F1821" s="340">
        <v>18</v>
      </c>
      <c r="G1821" s="340"/>
      <c r="H1821" s="419">
        <v>0.75</v>
      </c>
    </row>
    <row r="1822" spans="1:8" ht="14.25" customHeight="1">
      <c r="A1822" s="2" t="s">
        <v>707</v>
      </c>
      <c r="B1822" s="3" t="s">
        <v>537</v>
      </c>
      <c r="C1822" s="116"/>
      <c r="D1822" s="44">
        <f>SUM(D1823)</f>
        <v>37</v>
      </c>
      <c r="E1822" s="44">
        <f>SUM(E1823)</f>
        <v>37</v>
      </c>
      <c r="F1822" s="44">
        <f>SUM(F1823)</f>
        <v>37</v>
      </c>
      <c r="G1822" s="44">
        <f>SUM(G1823)</f>
        <v>0</v>
      </c>
      <c r="H1822" s="141"/>
    </row>
    <row r="1823" spans="1:8" ht="14.25" customHeight="1">
      <c r="A1823" s="9"/>
      <c r="B1823" s="11" t="s">
        <v>93</v>
      </c>
      <c r="C1823" s="400" t="s">
        <v>761</v>
      </c>
      <c r="D1823" s="340">
        <v>37</v>
      </c>
      <c r="E1823" s="340">
        <v>37</v>
      </c>
      <c r="F1823" s="340">
        <v>37</v>
      </c>
      <c r="G1823" s="340"/>
      <c r="H1823" s="419">
        <v>0.15</v>
      </c>
    </row>
    <row r="1824" spans="1:8" ht="14.25" customHeight="1">
      <c r="A1824" s="33" t="s">
        <v>348</v>
      </c>
      <c r="B1824" s="26" t="s">
        <v>340</v>
      </c>
      <c r="C1824" s="55"/>
      <c r="D1824" s="179">
        <f>SUM(D1825:D1826)</f>
        <v>180</v>
      </c>
      <c r="E1824" s="179">
        <f>SUM(E1825:E1826)</f>
        <v>146</v>
      </c>
      <c r="F1824" s="179">
        <f>SUM(F1825:F1826)</f>
        <v>146</v>
      </c>
      <c r="G1824" s="179">
        <f>SUM(G1825:G1826)</f>
        <v>0</v>
      </c>
      <c r="H1824" s="144"/>
    </row>
    <row r="1825" spans="1:8" ht="14.25" customHeight="1">
      <c r="A1825" s="146"/>
      <c r="B1825" s="19" t="s">
        <v>160</v>
      </c>
      <c r="C1825" s="406" t="s">
        <v>324</v>
      </c>
      <c r="D1825" s="343">
        <v>50</v>
      </c>
      <c r="E1825" s="343">
        <v>21</v>
      </c>
      <c r="F1825" s="343">
        <v>21</v>
      </c>
      <c r="G1825" s="343"/>
      <c r="H1825" s="425">
        <v>0.25</v>
      </c>
    </row>
    <row r="1826" spans="1:8" ht="14.25" customHeight="1">
      <c r="A1826" s="145"/>
      <c r="B1826" s="11" t="s">
        <v>240</v>
      </c>
      <c r="C1826" s="400" t="s">
        <v>761</v>
      </c>
      <c r="D1826" s="340">
        <v>130</v>
      </c>
      <c r="E1826" s="340">
        <v>125</v>
      </c>
      <c r="F1826" s="340">
        <v>125</v>
      </c>
      <c r="G1826" s="340"/>
      <c r="H1826" s="419">
        <v>0.6</v>
      </c>
    </row>
    <row r="1827" spans="1:8" ht="14.25" customHeight="1">
      <c r="A1827" s="2" t="s">
        <v>888</v>
      </c>
      <c r="B1827" s="3" t="s">
        <v>407</v>
      </c>
      <c r="C1827" s="116"/>
      <c r="D1827" s="44">
        <f>SUM(D1828)</f>
        <v>120</v>
      </c>
      <c r="E1827" s="44">
        <f>SUM(E1828)</f>
        <v>120</v>
      </c>
      <c r="F1827" s="44">
        <f>SUM(F1828)</f>
        <v>120</v>
      </c>
      <c r="G1827" s="44">
        <f>SUM(G1828)</f>
        <v>0</v>
      </c>
      <c r="H1827" s="141"/>
    </row>
    <row r="1828" spans="1:8" ht="14.25" customHeight="1">
      <c r="A1828" s="9"/>
      <c r="B1828" s="11" t="s">
        <v>93</v>
      </c>
      <c r="C1828" s="400" t="s">
        <v>761</v>
      </c>
      <c r="D1828" s="340">
        <v>120</v>
      </c>
      <c r="E1828" s="340">
        <v>120</v>
      </c>
      <c r="F1828" s="340">
        <v>120</v>
      </c>
      <c r="G1828" s="340"/>
      <c r="H1828" s="419">
        <v>0.15</v>
      </c>
    </row>
    <row r="1829" spans="1:8" ht="14.25" customHeight="1">
      <c r="A1829" s="2" t="s">
        <v>384</v>
      </c>
      <c r="B1829" s="3" t="s">
        <v>131</v>
      </c>
      <c r="C1829" s="116"/>
      <c r="D1829" s="44">
        <f>SUM(D1830)</f>
        <v>60</v>
      </c>
      <c r="E1829" s="44">
        <f>SUM(E1830)</f>
        <v>47</v>
      </c>
      <c r="F1829" s="44">
        <f>SUM(F1830)</f>
        <v>47</v>
      </c>
      <c r="G1829" s="44">
        <f>SUM(G1830)</f>
        <v>0</v>
      </c>
      <c r="H1829" s="141"/>
    </row>
    <row r="1830" spans="1:8" ht="14.25" customHeight="1">
      <c r="A1830" s="9"/>
      <c r="B1830" s="11" t="s">
        <v>160</v>
      </c>
      <c r="C1830" s="400" t="s">
        <v>640</v>
      </c>
      <c r="D1830" s="340">
        <v>60</v>
      </c>
      <c r="E1830" s="340">
        <v>47</v>
      </c>
      <c r="F1830" s="340">
        <v>47</v>
      </c>
      <c r="G1830" s="340"/>
      <c r="H1830" s="419">
        <v>0.15</v>
      </c>
    </row>
    <row r="1831" spans="1:8" ht="14.25" customHeight="1">
      <c r="A1831" s="2" t="s">
        <v>385</v>
      </c>
      <c r="B1831" s="3" t="s">
        <v>248</v>
      </c>
      <c r="C1831" s="98"/>
      <c r="D1831" s="21">
        <f>SUM(D1832:D1833)</f>
        <v>90</v>
      </c>
      <c r="E1831" s="21">
        <f>SUM(E1832:E1833)</f>
        <v>78</v>
      </c>
      <c r="F1831" s="21">
        <f>SUM(F1832:F1833)</f>
        <v>78</v>
      </c>
      <c r="G1831" s="21">
        <f>SUM(G1832:G1833)</f>
        <v>0</v>
      </c>
      <c r="H1831" s="16"/>
    </row>
    <row r="1832" spans="1:8" ht="14.25" customHeight="1">
      <c r="A1832" s="112"/>
      <c r="B1832" s="163" t="s">
        <v>240</v>
      </c>
      <c r="C1832" s="359" t="s">
        <v>761</v>
      </c>
      <c r="D1832" s="360">
        <v>10</v>
      </c>
      <c r="E1832" s="360">
        <v>10</v>
      </c>
      <c r="F1832" s="360">
        <v>10</v>
      </c>
      <c r="G1832" s="360"/>
      <c r="H1832" s="361">
        <v>0.6</v>
      </c>
    </row>
    <row r="1833" spans="1:8" ht="14.25" customHeight="1">
      <c r="A1833" s="9"/>
      <c r="B1833" s="11"/>
      <c r="C1833" s="400" t="s">
        <v>750</v>
      </c>
      <c r="D1833" s="340">
        <v>80</v>
      </c>
      <c r="E1833" s="340">
        <v>68</v>
      </c>
      <c r="F1833" s="340">
        <v>68</v>
      </c>
      <c r="G1833" s="340"/>
      <c r="H1833" s="419">
        <v>0.5</v>
      </c>
    </row>
    <row r="1834" spans="1:8" ht="14.25" customHeight="1">
      <c r="A1834" s="2" t="s">
        <v>528</v>
      </c>
      <c r="B1834" s="3" t="s">
        <v>54</v>
      </c>
      <c r="C1834" s="116"/>
      <c r="D1834" s="44">
        <f>SUM(D1835:D1835)</f>
        <v>65</v>
      </c>
      <c r="E1834" s="44">
        <f>SUM(E1835:E1835)</f>
        <v>40</v>
      </c>
      <c r="F1834" s="44">
        <f>SUM(F1835:F1835)</f>
        <v>40</v>
      </c>
      <c r="G1834" s="44">
        <f>SUM(G1835:G1835)</f>
        <v>0</v>
      </c>
      <c r="H1834" s="141"/>
    </row>
    <row r="1835" spans="1:8" ht="14.25" customHeight="1">
      <c r="A1835" s="5"/>
      <c r="B1835" s="10" t="s">
        <v>160</v>
      </c>
      <c r="C1835" s="192" t="s">
        <v>637</v>
      </c>
      <c r="D1835" s="198">
        <v>65</v>
      </c>
      <c r="E1835" s="198">
        <v>40</v>
      </c>
      <c r="F1835" s="198">
        <v>40</v>
      </c>
      <c r="G1835" s="198"/>
      <c r="H1835" s="201">
        <v>0.45</v>
      </c>
    </row>
    <row r="1836" spans="1:8" ht="14.25" customHeight="1">
      <c r="A1836" s="2" t="s">
        <v>445</v>
      </c>
      <c r="B1836" s="3" t="s">
        <v>129</v>
      </c>
      <c r="C1836" s="116"/>
      <c r="D1836" s="44">
        <f>SUM(D1837)</f>
        <v>88</v>
      </c>
      <c r="E1836" s="44">
        <f>SUM(E1837)</f>
        <v>80</v>
      </c>
      <c r="F1836" s="44">
        <f>SUM(F1837)</f>
        <v>80</v>
      </c>
      <c r="G1836" s="44">
        <f>SUM(G1837)</f>
        <v>0</v>
      </c>
      <c r="H1836" s="141"/>
    </row>
    <row r="1837" spans="1:8" ht="14.25" customHeight="1">
      <c r="A1837" s="9"/>
      <c r="B1837" s="11" t="s">
        <v>93</v>
      </c>
      <c r="C1837" s="400" t="s">
        <v>761</v>
      </c>
      <c r="D1837" s="340">
        <v>88</v>
      </c>
      <c r="E1837" s="340">
        <v>80</v>
      </c>
      <c r="F1837" s="340">
        <v>80</v>
      </c>
      <c r="G1837" s="340"/>
      <c r="H1837" s="419">
        <v>0.15</v>
      </c>
    </row>
    <row r="1838" spans="1:8" ht="14.25" customHeight="1">
      <c r="A1838" s="2" t="s">
        <v>889</v>
      </c>
      <c r="B1838" s="3" t="s">
        <v>122</v>
      </c>
      <c r="C1838" s="116"/>
      <c r="D1838" s="44">
        <f>SUM(D1839:D1841)</f>
        <v>85</v>
      </c>
      <c r="E1838" s="44">
        <f>SUM(E1839:E1841)</f>
        <v>83</v>
      </c>
      <c r="F1838" s="44">
        <f>SUM(F1839:F1841)</f>
        <v>83</v>
      </c>
      <c r="G1838" s="44">
        <f>SUM(G1839:G1841)</f>
        <v>0</v>
      </c>
      <c r="H1838" s="141"/>
    </row>
    <row r="1839" spans="1:8" ht="14.25" customHeight="1">
      <c r="A1839" s="5"/>
      <c r="B1839" s="10" t="s">
        <v>160</v>
      </c>
      <c r="C1839" s="192" t="s">
        <v>639</v>
      </c>
      <c r="D1839" s="198">
        <v>35</v>
      </c>
      <c r="E1839" s="198">
        <v>33</v>
      </c>
      <c r="F1839" s="198">
        <v>33</v>
      </c>
      <c r="G1839" s="198"/>
      <c r="H1839" s="201">
        <v>1.1</v>
      </c>
    </row>
    <row r="1840" spans="1:8" ht="14.25" customHeight="1">
      <c r="A1840" s="5"/>
      <c r="B1840" s="14"/>
      <c r="C1840" s="192" t="s">
        <v>325</v>
      </c>
      <c r="D1840" s="198">
        <v>10</v>
      </c>
      <c r="E1840" s="198">
        <v>10</v>
      </c>
      <c r="F1840" s="198">
        <v>10</v>
      </c>
      <c r="G1840" s="198"/>
      <c r="H1840" s="201">
        <v>0.9</v>
      </c>
    </row>
    <row r="1841" spans="1:8" ht="14.25" customHeight="1">
      <c r="A1841" s="12"/>
      <c r="B1841" s="20"/>
      <c r="C1841" s="406" t="s">
        <v>641</v>
      </c>
      <c r="D1841" s="343">
        <v>40</v>
      </c>
      <c r="E1841" s="343">
        <v>40</v>
      </c>
      <c r="F1841" s="343">
        <v>40</v>
      </c>
      <c r="G1841" s="343"/>
      <c r="H1841" s="425">
        <v>1.2</v>
      </c>
    </row>
    <row r="1842" spans="1:8" ht="14.25" customHeight="1">
      <c r="A1842" s="2" t="s">
        <v>890</v>
      </c>
      <c r="B1842" s="3" t="s">
        <v>345</v>
      </c>
      <c r="C1842" s="116"/>
      <c r="D1842" s="44">
        <f>SUM(D1843:D1843)</f>
        <v>40</v>
      </c>
      <c r="E1842" s="44">
        <f>SUM(E1843:E1843)</f>
        <v>40</v>
      </c>
      <c r="F1842" s="44">
        <f>SUM(F1843:F1843)</f>
        <v>40</v>
      </c>
      <c r="G1842" s="44">
        <f>SUM(G1843:G1843)</f>
        <v>0</v>
      </c>
      <c r="H1842" s="141"/>
    </row>
    <row r="1843" spans="1:8" ht="14.25" customHeight="1">
      <c r="A1843" s="146"/>
      <c r="B1843" s="19" t="s">
        <v>160</v>
      </c>
      <c r="C1843" s="406" t="s">
        <v>324</v>
      </c>
      <c r="D1843" s="343">
        <v>40</v>
      </c>
      <c r="E1843" s="343">
        <v>40</v>
      </c>
      <c r="F1843" s="343">
        <v>40</v>
      </c>
      <c r="G1843" s="343"/>
      <c r="H1843" s="425">
        <v>0.2</v>
      </c>
    </row>
    <row r="1844" spans="1:8" ht="14.25" customHeight="1">
      <c r="A1844" s="2" t="s">
        <v>891</v>
      </c>
      <c r="B1844" s="3" t="s">
        <v>94</v>
      </c>
      <c r="C1844" s="116"/>
      <c r="D1844" s="44">
        <f>SUM(D1845:D1845)</f>
        <v>72</v>
      </c>
      <c r="E1844" s="44">
        <f>SUM(E1845:E1845)</f>
        <v>64</v>
      </c>
      <c r="F1844" s="44">
        <f>SUM(F1845:F1845)</f>
        <v>64</v>
      </c>
      <c r="G1844" s="44">
        <f>SUM(G1845:G1845)</f>
        <v>0</v>
      </c>
      <c r="H1844" s="141"/>
    </row>
    <row r="1845" spans="1:8" ht="14.25" customHeight="1">
      <c r="A1845" s="145"/>
      <c r="B1845" s="11" t="s">
        <v>93</v>
      </c>
      <c r="C1845" s="400" t="s">
        <v>761</v>
      </c>
      <c r="D1845" s="340">
        <v>72</v>
      </c>
      <c r="E1845" s="340">
        <v>64</v>
      </c>
      <c r="F1845" s="340">
        <v>64</v>
      </c>
      <c r="G1845" s="340"/>
      <c r="H1845" s="419">
        <v>0.15</v>
      </c>
    </row>
    <row r="1846" spans="1:8" ht="14.25" customHeight="1">
      <c r="A1846" s="2" t="s">
        <v>892</v>
      </c>
      <c r="B1846" s="3" t="s">
        <v>249</v>
      </c>
      <c r="C1846" s="98"/>
      <c r="D1846" s="21">
        <f>SUM(D1847)</f>
        <v>100</v>
      </c>
      <c r="E1846" s="21">
        <f>SUM(E1847)</f>
        <v>76</v>
      </c>
      <c r="F1846" s="21">
        <f>SUM(F1847)</f>
        <v>76</v>
      </c>
      <c r="G1846" s="21">
        <f>SUM(G1847)</f>
        <v>0</v>
      </c>
      <c r="H1846" s="16"/>
    </row>
    <row r="1847" spans="1:8" ht="14.25" customHeight="1">
      <c r="A1847" s="9"/>
      <c r="B1847" s="11" t="s">
        <v>240</v>
      </c>
      <c r="C1847" s="400" t="s">
        <v>797</v>
      </c>
      <c r="D1847" s="340">
        <v>100</v>
      </c>
      <c r="E1847" s="340">
        <v>76</v>
      </c>
      <c r="F1847" s="340">
        <v>76</v>
      </c>
      <c r="G1847" s="340"/>
      <c r="H1847" s="419">
        <v>0.8</v>
      </c>
    </row>
    <row r="1848" spans="1:8" ht="14.25" customHeight="1">
      <c r="A1848" s="2" t="s">
        <v>893</v>
      </c>
      <c r="B1848" s="3" t="s">
        <v>132</v>
      </c>
      <c r="C1848" s="15"/>
      <c r="D1848" s="21">
        <f>SUM(D1849:D1852)</f>
        <v>400</v>
      </c>
      <c r="E1848" s="21">
        <f>SUM(E1849:E1852)</f>
        <v>118</v>
      </c>
      <c r="F1848" s="21">
        <f>SUM(F1849:F1852)</f>
        <v>118</v>
      </c>
      <c r="G1848" s="21">
        <f>SUM(G1849:G1852)</f>
        <v>0</v>
      </c>
      <c r="H1848" s="16"/>
    </row>
    <row r="1849" spans="1:8" ht="14.25" customHeight="1">
      <c r="A1849" s="5"/>
      <c r="B1849" s="10" t="s">
        <v>160</v>
      </c>
      <c r="C1849" s="192" t="s">
        <v>324</v>
      </c>
      <c r="D1849" s="198">
        <v>40</v>
      </c>
      <c r="E1849" s="198">
        <v>35</v>
      </c>
      <c r="F1849" s="198">
        <v>35</v>
      </c>
      <c r="G1849" s="198"/>
      <c r="H1849" s="201">
        <v>0.25</v>
      </c>
    </row>
    <row r="1850" spans="1:8" ht="14.25" customHeight="1">
      <c r="A1850" s="5"/>
      <c r="B1850" s="10"/>
      <c r="C1850" s="192" t="s">
        <v>642</v>
      </c>
      <c r="D1850" s="198">
        <v>40</v>
      </c>
      <c r="E1850" s="198">
        <v>40</v>
      </c>
      <c r="F1850" s="198">
        <v>40</v>
      </c>
      <c r="G1850" s="198"/>
      <c r="H1850" s="201">
        <v>0.65</v>
      </c>
    </row>
    <row r="1851" spans="1:8" ht="14.25" customHeight="1">
      <c r="A1851" s="5"/>
      <c r="B1851" s="14"/>
      <c r="C1851" s="192" t="s">
        <v>637</v>
      </c>
      <c r="D1851" s="198">
        <v>40</v>
      </c>
      <c r="E1851" s="198">
        <v>36</v>
      </c>
      <c r="F1851" s="198">
        <v>36</v>
      </c>
      <c r="G1851" s="198"/>
      <c r="H1851" s="201">
        <v>0.5</v>
      </c>
    </row>
    <row r="1852" spans="1:8" ht="14.25" customHeight="1">
      <c r="A1852" s="12"/>
      <c r="B1852" s="19" t="s">
        <v>231</v>
      </c>
      <c r="C1852" s="406" t="s">
        <v>325</v>
      </c>
      <c r="D1852" s="343">
        <v>280</v>
      </c>
      <c r="E1852" s="343">
        <v>7</v>
      </c>
      <c r="F1852" s="343">
        <v>7</v>
      </c>
      <c r="G1852" s="343">
        <v>0</v>
      </c>
      <c r="H1852" s="425">
        <v>0.6</v>
      </c>
    </row>
    <row r="1853" spans="1:8" s="58" customFormat="1" ht="14.25" customHeight="1">
      <c r="A1853" s="2" t="s">
        <v>894</v>
      </c>
      <c r="B1853" s="3" t="s">
        <v>459</v>
      </c>
      <c r="C1853" s="116"/>
      <c r="D1853" s="44">
        <f>D1854</f>
        <v>150</v>
      </c>
      <c r="E1853" s="44">
        <f>E1854</f>
        <v>144</v>
      </c>
      <c r="F1853" s="44">
        <f>F1854</f>
        <v>144</v>
      </c>
      <c r="G1853" s="44">
        <f>G1854</f>
        <v>0</v>
      </c>
      <c r="H1853" s="141"/>
    </row>
    <row r="1854" spans="1:8" s="58" customFormat="1" ht="14.25" customHeight="1">
      <c r="A1854" s="9"/>
      <c r="B1854" s="11" t="s">
        <v>240</v>
      </c>
      <c r="C1854" s="400" t="s">
        <v>750</v>
      </c>
      <c r="D1854" s="340">
        <v>150</v>
      </c>
      <c r="E1854" s="340">
        <v>144</v>
      </c>
      <c r="F1854" s="340">
        <v>144</v>
      </c>
      <c r="G1854" s="340"/>
      <c r="H1854" s="419">
        <v>0.7</v>
      </c>
    </row>
    <row r="1855" spans="1:8" s="58" customFormat="1" ht="14.25" customHeight="1">
      <c r="A1855" s="2" t="s">
        <v>896</v>
      </c>
      <c r="B1855" s="3" t="s">
        <v>814</v>
      </c>
      <c r="C1855" s="116"/>
      <c r="D1855" s="44">
        <f>SUM(D1856)</f>
        <v>40</v>
      </c>
      <c r="E1855" s="44">
        <f>SUM(E1856)</f>
        <v>40</v>
      </c>
      <c r="F1855" s="44">
        <f>SUM(F1856)</f>
        <v>40</v>
      </c>
      <c r="G1855" s="44">
        <f>SUM(G1856)</f>
        <v>0</v>
      </c>
      <c r="H1855" s="141"/>
    </row>
    <row r="1856" spans="1:8" s="58" customFormat="1" ht="14.25" customHeight="1">
      <c r="A1856" s="9"/>
      <c r="B1856" s="11" t="s">
        <v>240</v>
      </c>
      <c r="C1856" s="400" t="s">
        <v>815</v>
      </c>
      <c r="D1856" s="340">
        <v>40</v>
      </c>
      <c r="E1856" s="340">
        <v>40</v>
      </c>
      <c r="F1856" s="340">
        <v>40</v>
      </c>
      <c r="G1856" s="340"/>
      <c r="H1856" s="419">
        <v>0.4</v>
      </c>
    </row>
    <row r="1857" spans="1:8" s="58" customFormat="1" ht="14.25" customHeight="1">
      <c r="A1857" s="2" t="s">
        <v>895</v>
      </c>
      <c r="B1857" s="3" t="s">
        <v>774</v>
      </c>
      <c r="C1857" s="116"/>
      <c r="D1857" s="44">
        <f>D1858</f>
        <v>88</v>
      </c>
      <c r="E1857" s="44">
        <f>E1858</f>
        <v>33</v>
      </c>
      <c r="F1857" s="44">
        <f>F1858</f>
        <v>33</v>
      </c>
      <c r="G1857" s="44">
        <f>G1858</f>
        <v>0</v>
      </c>
      <c r="H1857" s="141"/>
    </row>
    <row r="1858" spans="1:8" s="58" customFormat="1" ht="14.25" customHeight="1">
      <c r="A1858" s="9"/>
      <c r="B1858" s="11" t="s">
        <v>93</v>
      </c>
      <c r="C1858" s="400" t="s">
        <v>761</v>
      </c>
      <c r="D1858" s="340">
        <v>88</v>
      </c>
      <c r="E1858" s="340">
        <v>33</v>
      </c>
      <c r="F1858" s="340">
        <v>33</v>
      </c>
      <c r="G1858" s="340"/>
      <c r="H1858" s="419">
        <v>0.15</v>
      </c>
    </row>
    <row r="1859" spans="1:8" ht="14.25" customHeight="1">
      <c r="A1859" s="2" t="s">
        <v>897</v>
      </c>
      <c r="B1859" s="3" t="s">
        <v>81</v>
      </c>
      <c r="C1859" s="98"/>
      <c r="D1859" s="21">
        <f>SUM(D1860:D1861)</f>
        <v>490</v>
      </c>
      <c r="E1859" s="21">
        <f>SUM(E1860:E1861)</f>
        <v>254</v>
      </c>
      <c r="F1859" s="21">
        <f>SUM(F1860:F1861)</f>
        <v>254</v>
      </c>
      <c r="G1859" s="21">
        <f>SUM(G1860:G1861)</f>
        <v>0</v>
      </c>
      <c r="H1859" s="16"/>
    </row>
    <row r="1860" spans="1:8" ht="14.25" customHeight="1">
      <c r="A1860" s="5"/>
      <c r="B1860" s="10" t="s">
        <v>240</v>
      </c>
      <c r="C1860" s="192" t="s">
        <v>761</v>
      </c>
      <c r="D1860" s="198">
        <v>50</v>
      </c>
      <c r="E1860" s="198">
        <v>48</v>
      </c>
      <c r="F1860" s="198">
        <v>48</v>
      </c>
      <c r="G1860" s="198"/>
      <c r="H1860" s="201">
        <v>0.4</v>
      </c>
    </row>
    <row r="1861" spans="1:8" ht="14.25" customHeight="1">
      <c r="A1861" s="9"/>
      <c r="B1861" s="11" t="s">
        <v>93</v>
      </c>
      <c r="C1861" s="400" t="s">
        <v>761</v>
      </c>
      <c r="D1861" s="340">
        <v>440</v>
      </c>
      <c r="E1861" s="340">
        <v>206</v>
      </c>
      <c r="F1861" s="340">
        <v>206</v>
      </c>
      <c r="G1861" s="340"/>
      <c r="H1861" s="419">
        <v>0.15</v>
      </c>
    </row>
    <row r="1862" spans="1:8" ht="14.25" customHeight="1">
      <c r="A1862" s="7" t="s">
        <v>898</v>
      </c>
      <c r="B1862" s="8" t="s">
        <v>190</v>
      </c>
      <c r="C1862" s="125"/>
      <c r="D1862" s="71">
        <f>SUM(D1863)</f>
        <v>990</v>
      </c>
      <c r="E1862" s="71">
        <f>SUM(E1863)</f>
        <v>433</v>
      </c>
      <c r="F1862" s="71">
        <f>SUM(F1863)</f>
        <v>433</v>
      </c>
      <c r="G1862" s="71">
        <f>SUM(G1863)</f>
        <v>0</v>
      </c>
      <c r="H1862" s="140"/>
    </row>
    <row r="1863" spans="1:8" ht="14.25" customHeight="1">
      <c r="A1863" s="12"/>
      <c r="B1863" s="19" t="s">
        <v>231</v>
      </c>
      <c r="C1863" s="406" t="s">
        <v>325</v>
      </c>
      <c r="D1863" s="343">
        <v>990</v>
      </c>
      <c r="E1863" s="343">
        <v>433</v>
      </c>
      <c r="F1863" s="343">
        <v>433</v>
      </c>
      <c r="G1863" s="343">
        <v>0</v>
      </c>
      <c r="H1863" s="425">
        <v>0.6</v>
      </c>
    </row>
    <row r="1864" spans="1:8" ht="14.25" customHeight="1">
      <c r="A1864" s="2" t="s">
        <v>899</v>
      </c>
      <c r="B1864" s="3" t="s">
        <v>775</v>
      </c>
      <c r="C1864" s="116"/>
      <c r="D1864" s="44">
        <f>SUM(D1865)</f>
        <v>110</v>
      </c>
      <c r="E1864" s="44">
        <f>SUM(E1865)</f>
        <v>110</v>
      </c>
      <c r="F1864" s="44">
        <f>SUM(F1865)</f>
        <v>110</v>
      </c>
      <c r="G1864" s="44">
        <f>SUM(G1865)</f>
        <v>0</v>
      </c>
      <c r="H1864" s="141"/>
    </row>
    <row r="1865" spans="1:8" ht="14.25" customHeight="1">
      <c r="A1865" s="9"/>
      <c r="B1865" s="11" t="s">
        <v>93</v>
      </c>
      <c r="C1865" s="400" t="s">
        <v>761</v>
      </c>
      <c r="D1865" s="340">
        <v>110</v>
      </c>
      <c r="E1865" s="340">
        <v>110</v>
      </c>
      <c r="F1865" s="340">
        <v>110</v>
      </c>
      <c r="G1865" s="340"/>
      <c r="H1865" s="419">
        <v>0.15</v>
      </c>
    </row>
    <row r="1866" spans="1:8" ht="14.25" customHeight="1">
      <c r="A1866" s="2" t="s">
        <v>918</v>
      </c>
      <c r="B1866" s="3" t="s">
        <v>234</v>
      </c>
      <c r="C1866" s="116"/>
      <c r="D1866" s="44">
        <f>SUM(D1867)</f>
        <v>110</v>
      </c>
      <c r="E1866" s="44">
        <f>SUM(E1867)</f>
        <v>55</v>
      </c>
      <c r="F1866" s="44">
        <f>SUM(F1867)</f>
        <v>55</v>
      </c>
      <c r="G1866" s="44">
        <f>SUM(G1867)</f>
        <v>0</v>
      </c>
      <c r="H1866" s="141"/>
    </row>
    <row r="1867" spans="1:8" ht="14.25" customHeight="1">
      <c r="A1867" s="9"/>
      <c r="B1867" s="11" t="s">
        <v>231</v>
      </c>
      <c r="C1867" s="400" t="s">
        <v>325</v>
      </c>
      <c r="D1867" s="340">
        <v>110</v>
      </c>
      <c r="E1867" s="340">
        <v>55</v>
      </c>
      <c r="F1867" s="340">
        <v>55</v>
      </c>
      <c r="G1867" s="340">
        <v>0</v>
      </c>
      <c r="H1867" s="419">
        <v>0.6</v>
      </c>
    </row>
    <row r="1868" spans="1:8" ht="14.25" customHeight="1">
      <c r="A1868" s="2" t="s">
        <v>900</v>
      </c>
      <c r="B1868" s="3" t="s">
        <v>461</v>
      </c>
      <c r="C1868" s="116"/>
      <c r="D1868" s="44">
        <f>SUM(D1869:D1870)</f>
        <v>350</v>
      </c>
      <c r="E1868" s="44">
        <f>SUM(E1869:E1870)</f>
        <v>350</v>
      </c>
      <c r="F1868" s="44">
        <f>SUM(F1869:F1870)</f>
        <v>350</v>
      </c>
      <c r="G1868" s="44">
        <f>SUM(G1869:G1870)</f>
        <v>0</v>
      </c>
      <c r="H1868" s="141"/>
    </row>
    <row r="1869" spans="1:8" ht="14.25" customHeight="1">
      <c r="A1869" s="112"/>
      <c r="B1869" s="163" t="s">
        <v>240</v>
      </c>
      <c r="C1869" s="55" t="s">
        <v>816</v>
      </c>
      <c r="D1869" s="143">
        <v>150</v>
      </c>
      <c r="E1869" s="143">
        <v>150</v>
      </c>
      <c r="F1869" s="143">
        <v>150</v>
      </c>
      <c r="G1869" s="143"/>
      <c r="H1869" s="144">
        <v>0.2</v>
      </c>
    </row>
    <row r="1870" spans="1:8" ht="14.25" customHeight="1">
      <c r="A1870" s="9"/>
      <c r="B1870" s="11"/>
      <c r="C1870" s="400" t="s">
        <v>750</v>
      </c>
      <c r="D1870" s="340">
        <v>200</v>
      </c>
      <c r="E1870" s="340">
        <v>200</v>
      </c>
      <c r="F1870" s="340">
        <v>200</v>
      </c>
      <c r="G1870" s="340"/>
      <c r="H1870" s="419">
        <v>0.3</v>
      </c>
    </row>
    <row r="1871" spans="1:8" ht="14.25" customHeight="1">
      <c r="A1871" s="2" t="s">
        <v>919</v>
      </c>
      <c r="B1871" s="3" t="s">
        <v>182</v>
      </c>
      <c r="C1871" s="116"/>
      <c r="D1871" s="44">
        <f>SUM(D1872:D1874)</f>
        <v>575</v>
      </c>
      <c r="E1871" s="44">
        <f>SUM(E1872:E1874)</f>
        <v>350</v>
      </c>
      <c r="F1871" s="44">
        <f>SUM(F1872:F1874)</f>
        <v>350</v>
      </c>
      <c r="G1871" s="44">
        <f>SUM(G1872:G1874)</f>
        <v>0</v>
      </c>
      <c r="H1871" s="141"/>
    </row>
    <row r="1872" spans="1:8" ht="14.25" customHeight="1">
      <c r="A1872" s="5"/>
      <c r="B1872" s="93" t="s">
        <v>240</v>
      </c>
      <c r="C1872" s="192" t="s">
        <v>750</v>
      </c>
      <c r="D1872" s="198">
        <v>230</v>
      </c>
      <c r="E1872" s="198">
        <v>225</v>
      </c>
      <c r="F1872" s="198">
        <v>225</v>
      </c>
      <c r="G1872" s="198"/>
      <c r="H1872" s="201">
        <v>0.6</v>
      </c>
    </row>
    <row r="1873" spans="1:8" ht="14.25" customHeight="1">
      <c r="A1873" s="12"/>
      <c r="B1873" s="89"/>
      <c r="C1873" s="406" t="s">
        <v>802</v>
      </c>
      <c r="D1873" s="343">
        <v>100</v>
      </c>
      <c r="E1873" s="343">
        <v>5</v>
      </c>
      <c r="F1873" s="343">
        <v>5</v>
      </c>
      <c r="G1873" s="343"/>
      <c r="H1873" s="425">
        <v>0.9</v>
      </c>
    </row>
    <row r="1874" spans="1:8" ht="14.25" customHeight="1">
      <c r="A1874" s="12"/>
      <c r="B1874" s="89" t="s">
        <v>93</v>
      </c>
      <c r="C1874" s="406" t="s">
        <v>761</v>
      </c>
      <c r="D1874" s="343">
        <v>245</v>
      </c>
      <c r="E1874" s="343">
        <v>120</v>
      </c>
      <c r="F1874" s="343">
        <v>120</v>
      </c>
      <c r="G1874" s="343"/>
      <c r="H1874" s="425">
        <v>0.15</v>
      </c>
    </row>
    <row r="1875" spans="1:8" ht="14.25" customHeight="1">
      <c r="A1875" s="2" t="s">
        <v>901</v>
      </c>
      <c r="B1875" s="3" t="s">
        <v>251</v>
      </c>
      <c r="C1875" s="98"/>
      <c r="D1875" s="21">
        <f>SUM(D1876:D1878)</f>
        <v>105</v>
      </c>
      <c r="E1875" s="21">
        <f>SUM(E1876:E1878)</f>
        <v>101</v>
      </c>
      <c r="F1875" s="21">
        <f>SUM(F1876:F1878)</f>
        <v>81</v>
      </c>
      <c r="G1875" s="21">
        <f>SUM(G1876:G1878)</f>
        <v>0</v>
      </c>
      <c r="H1875" s="16"/>
    </row>
    <row r="1876" spans="1:8" ht="14.25" customHeight="1">
      <c r="A1876" s="107"/>
      <c r="B1876" s="10" t="s">
        <v>240</v>
      </c>
      <c r="C1876" s="390" t="s">
        <v>811</v>
      </c>
      <c r="D1876" s="93">
        <v>30</v>
      </c>
      <c r="E1876" s="93">
        <v>30</v>
      </c>
      <c r="F1876" s="93">
        <v>30</v>
      </c>
      <c r="G1876" s="93"/>
      <c r="H1876" s="391">
        <v>0.3</v>
      </c>
    </row>
    <row r="1877" spans="1:8" ht="14.25" customHeight="1">
      <c r="A1877" s="5"/>
      <c r="B1877" s="14"/>
      <c r="C1877" s="390" t="s">
        <v>750</v>
      </c>
      <c r="D1877" s="93">
        <v>30</v>
      </c>
      <c r="E1877" s="93">
        <v>26</v>
      </c>
      <c r="F1877" s="93">
        <v>26</v>
      </c>
      <c r="G1877" s="93"/>
      <c r="H1877" s="391">
        <v>0.4</v>
      </c>
    </row>
    <row r="1878" spans="1:8" ht="14.25" customHeight="1">
      <c r="A1878" s="9"/>
      <c r="B1878" s="11"/>
      <c r="C1878" s="400" t="s">
        <v>812</v>
      </c>
      <c r="D1878" s="340">
        <v>45</v>
      </c>
      <c r="E1878" s="340">
        <v>45</v>
      </c>
      <c r="F1878" s="340">
        <v>25</v>
      </c>
      <c r="G1878" s="340"/>
      <c r="H1878" s="419">
        <v>0.3</v>
      </c>
    </row>
    <row r="1879" spans="1:8" ht="14.25" customHeight="1">
      <c r="A1879" s="2" t="s">
        <v>902</v>
      </c>
      <c r="B1879" s="3" t="s">
        <v>218</v>
      </c>
      <c r="C1879" s="116"/>
      <c r="D1879" s="44">
        <f>SUM(D1880)</f>
        <v>131</v>
      </c>
      <c r="E1879" s="44">
        <f>SUM(E1880)</f>
        <v>81</v>
      </c>
      <c r="F1879" s="44">
        <f>SUM(F1880)</f>
        <v>81</v>
      </c>
      <c r="G1879" s="44">
        <f>SUM(G1880)</f>
        <v>0</v>
      </c>
      <c r="H1879" s="141"/>
    </row>
    <row r="1880" spans="1:8" ht="14.25" customHeight="1">
      <c r="A1880" s="9"/>
      <c r="B1880" s="11" t="s">
        <v>231</v>
      </c>
      <c r="C1880" s="400" t="s">
        <v>325</v>
      </c>
      <c r="D1880" s="340">
        <v>131</v>
      </c>
      <c r="E1880" s="340">
        <v>81</v>
      </c>
      <c r="F1880" s="340">
        <v>81</v>
      </c>
      <c r="G1880" s="340">
        <v>0</v>
      </c>
      <c r="H1880" s="419">
        <v>0.7</v>
      </c>
    </row>
    <row r="1881" spans="1:8" ht="14.25" customHeight="1">
      <c r="A1881" s="2" t="s">
        <v>903</v>
      </c>
      <c r="B1881" s="3" t="s">
        <v>173</v>
      </c>
      <c r="C1881" s="116"/>
      <c r="D1881" s="44">
        <f>SUM(D1882:D1889)</f>
        <v>930</v>
      </c>
      <c r="E1881" s="44">
        <f>SUM(E1882:E1889)</f>
        <v>536</v>
      </c>
      <c r="F1881" s="44">
        <f>SUM(F1882:F1889)</f>
        <v>536</v>
      </c>
      <c r="G1881" s="44">
        <f>SUM(G1882:G1889)</f>
        <v>0</v>
      </c>
      <c r="H1881" s="141"/>
    </row>
    <row r="1882" spans="1:8" ht="14.25" customHeight="1">
      <c r="A1882" s="6"/>
      <c r="B1882" s="13" t="s">
        <v>160</v>
      </c>
      <c r="C1882" s="125" t="s">
        <v>637</v>
      </c>
      <c r="D1882" s="185">
        <v>130</v>
      </c>
      <c r="E1882" s="185">
        <v>23</v>
      </c>
      <c r="F1882" s="185">
        <v>23</v>
      </c>
      <c r="G1882" s="185"/>
      <c r="H1882" s="140">
        <v>0.35</v>
      </c>
    </row>
    <row r="1883" spans="1:8" ht="14.25" customHeight="1">
      <c r="A1883" s="6"/>
      <c r="B1883" s="13"/>
      <c r="C1883" s="125" t="s">
        <v>639</v>
      </c>
      <c r="D1883" s="185">
        <v>55</v>
      </c>
      <c r="E1883" s="185">
        <v>49</v>
      </c>
      <c r="F1883" s="185">
        <v>49</v>
      </c>
      <c r="G1883" s="185"/>
      <c r="H1883" s="140">
        <v>0.55</v>
      </c>
    </row>
    <row r="1884" spans="1:8" ht="14.25" customHeight="1">
      <c r="A1884" s="7"/>
      <c r="B1884" s="8"/>
      <c r="C1884" s="125" t="s">
        <v>636</v>
      </c>
      <c r="D1884" s="185">
        <v>95</v>
      </c>
      <c r="E1884" s="185">
        <v>85</v>
      </c>
      <c r="F1884" s="185">
        <v>85</v>
      </c>
      <c r="G1884" s="185"/>
      <c r="H1884" s="140">
        <v>0.25</v>
      </c>
    </row>
    <row r="1885" spans="1:8" ht="14.25" customHeight="1">
      <c r="A1885" s="5"/>
      <c r="B1885" s="93" t="s">
        <v>240</v>
      </c>
      <c r="C1885" s="192" t="s">
        <v>807</v>
      </c>
      <c r="D1885" s="198">
        <v>200</v>
      </c>
      <c r="E1885" s="198">
        <v>155</v>
      </c>
      <c r="F1885" s="198">
        <v>155</v>
      </c>
      <c r="G1885" s="198"/>
      <c r="H1885" s="201">
        <v>0.4</v>
      </c>
    </row>
    <row r="1886" spans="1:8" ht="14.25" customHeight="1">
      <c r="A1886" s="7"/>
      <c r="B1886" s="47"/>
      <c r="C1886" s="125" t="s">
        <v>817</v>
      </c>
      <c r="D1886" s="185">
        <v>200</v>
      </c>
      <c r="E1886" s="185">
        <v>56</v>
      </c>
      <c r="F1886" s="185">
        <v>56</v>
      </c>
      <c r="G1886" s="185"/>
      <c r="H1886" s="140">
        <v>0.7</v>
      </c>
    </row>
    <row r="1887" spans="1:8" ht="14.25" customHeight="1">
      <c r="A1887" s="7"/>
      <c r="B1887" s="47"/>
      <c r="C1887" s="125" t="s">
        <v>818</v>
      </c>
      <c r="D1887" s="185">
        <v>50</v>
      </c>
      <c r="E1887" s="185">
        <v>22</v>
      </c>
      <c r="F1887" s="185">
        <v>22</v>
      </c>
      <c r="G1887" s="185"/>
      <c r="H1887" s="140">
        <v>0.8</v>
      </c>
    </row>
    <row r="1888" spans="1:8" ht="14.25" customHeight="1">
      <c r="A1888" s="7"/>
      <c r="B1888" s="47"/>
      <c r="C1888" s="125" t="s">
        <v>761</v>
      </c>
      <c r="D1888" s="185">
        <v>20</v>
      </c>
      <c r="E1888" s="185">
        <v>20</v>
      </c>
      <c r="F1888" s="185">
        <v>20</v>
      </c>
      <c r="G1888" s="185"/>
      <c r="H1888" s="140">
        <v>0.2</v>
      </c>
    </row>
    <row r="1889" spans="1:8" ht="14.25" customHeight="1">
      <c r="A1889" s="7"/>
      <c r="B1889" s="47"/>
      <c r="C1889" s="125" t="s">
        <v>750</v>
      </c>
      <c r="D1889" s="185">
        <v>180</v>
      </c>
      <c r="E1889" s="185">
        <v>126</v>
      </c>
      <c r="F1889" s="185">
        <v>126</v>
      </c>
      <c r="G1889" s="185"/>
      <c r="H1889" s="140">
        <v>0.6</v>
      </c>
    </row>
    <row r="1890" spans="1:8" ht="14.25" customHeight="1">
      <c r="A1890" s="2" t="s">
        <v>904</v>
      </c>
      <c r="B1890" s="3" t="s">
        <v>244</v>
      </c>
      <c r="C1890" s="98"/>
      <c r="D1890" s="21">
        <f>SUM(D1891)</f>
        <v>60</v>
      </c>
      <c r="E1890" s="21">
        <f>SUM(E1891)</f>
        <v>54</v>
      </c>
      <c r="F1890" s="21">
        <f>SUM(F1891)</f>
        <v>54</v>
      </c>
      <c r="G1890" s="21">
        <f>SUM(G1891)</f>
        <v>0</v>
      </c>
      <c r="H1890" s="16"/>
    </row>
    <row r="1891" spans="1:8" ht="14.25" customHeight="1">
      <c r="A1891" s="9"/>
      <c r="B1891" s="70" t="s">
        <v>240</v>
      </c>
      <c r="C1891" s="400" t="s">
        <v>797</v>
      </c>
      <c r="D1891" s="340">
        <v>60</v>
      </c>
      <c r="E1891" s="340">
        <v>54</v>
      </c>
      <c r="F1891" s="340">
        <v>54</v>
      </c>
      <c r="G1891" s="340"/>
      <c r="H1891" s="419">
        <v>0.8</v>
      </c>
    </row>
    <row r="1892" spans="1:8" ht="14.25" customHeight="1">
      <c r="A1892" s="108" t="s">
        <v>905</v>
      </c>
      <c r="B1892" s="3" t="s">
        <v>263</v>
      </c>
      <c r="C1892" s="116"/>
      <c r="D1892" s="44">
        <f>SUM(D1893:D1894)</f>
        <v>440</v>
      </c>
      <c r="E1892" s="44">
        <f>SUM(E1893:E1894)</f>
        <v>184</v>
      </c>
      <c r="F1892" s="44">
        <f>SUM(F1893:F1894)</f>
        <v>184</v>
      </c>
      <c r="G1892" s="44">
        <f>SUM(G1893:G1894)</f>
        <v>0</v>
      </c>
      <c r="H1892" s="141"/>
    </row>
    <row r="1893" spans="1:8" ht="14.25" customHeight="1">
      <c r="A1893" s="5"/>
      <c r="B1893" s="163" t="s">
        <v>240</v>
      </c>
      <c r="C1893" s="125" t="s">
        <v>797</v>
      </c>
      <c r="D1893" s="185">
        <v>50</v>
      </c>
      <c r="E1893" s="185">
        <v>38</v>
      </c>
      <c r="F1893" s="185">
        <v>38</v>
      </c>
      <c r="G1893" s="185"/>
      <c r="H1893" s="140">
        <v>0.5</v>
      </c>
    </row>
    <row r="1894" spans="1:8" ht="14.25" customHeight="1">
      <c r="A1894" s="33"/>
      <c r="B1894" s="89" t="s">
        <v>93</v>
      </c>
      <c r="C1894" s="192" t="s">
        <v>750</v>
      </c>
      <c r="D1894" s="198">
        <v>390</v>
      </c>
      <c r="E1894" s="198">
        <v>146</v>
      </c>
      <c r="F1894" s="198">
        <v>146</v>
      </c>
      <c r="G1894" s="198"/>
      <c r="H1894" s="201">
        <v>0.15</v>
      </c>
    </row>
    <row r="1895" spans="1:8" ht="14.25" customHeight="1">
      <c r="A1895" s="2" t="s">
        <v>906</v>
      </c>
      <c r="B1895" s="3" t="s">
        <v>219</v>
      </c>
      <c r="C1895" s="116"/>
      <c r="D1895" s="44">
        <f>SUM(D1896)</f>
        <v>80</v>
      </c>
      <c r="E1895" s="44">
        <f>SUM(E1896)</f>
        <v>40</v>
      </c>
      <c r="F1895" s="44">
        <f>SUM(F1896)</f>
        <v>40</v>
      </c>
      <c r="G1895" s="44">
        <f>SUM(G1896)</f>
        <v>0</v>
      </c>
      <c r="H1895" s="141"/>
    </row>
    <row r="1896" spans="1:8" ht="14.25" customHeight="1">
      <c r="A1896" s="9"/>
      <c r="B1896" s="133" t="s">
        <v>231</v>
      </c>
      <c r="C1896" s="400" t="s">
        <v>325</v>
      </c>
      <c r="D1896" s="340">
        <v>80</v>
      </c>
      <c r="E1896" s="340">
        <v>40</v>
      </c>
      <c r="F1896" s="340">
        <v>40</v>
      </c>
      <c r="G1896" s="340">
        <v>0</v>
      </c>
      <c r="H1896" s="419">
        <v>0.7</v>
      </c>
    </row>
    <row r="1897" spans="1:8" ht="14.25" customHeight="1">
      <c r="A1897" s="2" t="s">
        <v>907</v>
      </c>
      <c r="B1897" s="3" t="s">
        <v>813</v>
      </c>
      <c r="C1897" s="116"/>
      <c r="D1897" s="44">
        <f>SUM(D1898:D1901)</f>
        <v>680</v>
      </c>
      <c r="E1897" s="44">
        <f>SUM(E1898:E1901)</f>
        <v>637</v>
      </c>
      <c r="F1897" s="44">
        <f>SUM(F1898:F1901)</f>
        <v>637</v>
      </c>
      <c r="G1897" s="44">
        <f>SUM(G1898:G1901)</f>
        <v>0</v>
      </c>
      <c r="H1897" s="141"/>
    </row>
    <row r="1898" spans="1:8" ht="14.25" customHeight="1">
      <c r="A1898" s="12"/>
      <c r="B1898" s="19" t="s">
        <v>240</v>
      </c>
      <c r="C1898" s="406" t="s">
        <v>761</v>
      </c>
      <c r="D1898" s="343">
        <v>120</v>
      </c>
      <c r="E1898" s="343">
        <v>120</v>
      </c>
      <c r="F1898" s="343">
        <v>120</v>
      </c>
      <c r="G1898" s="343"/>
      <c r="H1898" s="425">
        <v>0.4</v>
      </c>
    </row>
    <row r="1899" spans="1:8" ht="14.25" customHeight="1">
      <c r="A1899" s="12"/>
      <c r="B1899" s="19"/>
      <c r="C1899" s="406" t="s">
        <v>750</v>
      </c>
      <c r="D1899" s="343">
        <v>40</v>
      </c>
      <c r="E1899" s="343">
        <v>8</v>
      </c>
      <c r="F1899" s="343">
        <v>8</v>
      </c>
      <c r="G1899" s="343"/>
      <c r="H1899" s="425">
        <v>0.6</v>
      </c>
    </row>
    <row r="1900" spans="1:8" ht="14.25" customHeight="1">
      <c r="A1900" s="5"/>
      <c r="B1900" s="10"/>
      <c r="C1900" s="192" t="s">
        <v>750</v>
      </c>
      <c r="D1900" s="198">
        <v>60</v>
      </c>
      <c r="E1900" s="198">
        <v>57</v>
      </c>
      <c r="F1900" s="198">
        <v>57</v>
      </c>
      <c r="G1900" s="198"/>
      <c r="H1900" s="201">
        <v>0.6</v>
      </c>
    </row>
    <row r="1901" spans="1:8" ht="14.25" customHeight="1">
      <c r="A1901" s="9"/>
      <c r="B1901" s="11"/>
      <c r="C1901" s="400" t="s">
        <v>639</v>
      </c>
      <c r="D1901" s="340">
        <v>460</v>
      </c>
      <c r="E1901" s="340">
        <v>452</v>
      </c>
      <c r="F1901" s="340">
        <v>452</v>
      </c>
      <c r="G1901" s="340"/>
      <c r="H1901" s="419">
        <v>1.25</v>
      </c>
    </row>
    <row r="1902" spans="1:8" ht="24.75" customHeight="1">
      <c r="A1902" s="2" t="s">
        <v>908</v>
      </c>
      <c r="B1902" s="3" t="s">
        <v>460</v>
      </c>
      <c r="C1902" s="116"/>
      <c r="D1902" s="44">
        <f>SUM(D1903:D1906)</f>
        <v>380</v>
      </c>
      <c r="E1902" s="44">
        <f>SUM(E1903:E1906)</f>
        <v>275</v>
      </c>
      <c r="F1902" s="44">
        <f>SUM(F1903:F1906)</f>
        <v>275</v>
      </c>
      <c r="G1902" s="44">
        <f>SUM(G1903:G1906)</f>
        <v>0</v>
      </c>
      <c r="H1902" s="141"/>
    </row>
    <row r="1903" spans="1:8" ht="14.25" customHeight="1">
      <c r="A1903" s="7"/>
      <c r="B1903" s="10" t="s">
        <v>160</v>
      </c>
      <c r="C1903" s="125" t="s">
        <v>636</v>
      </c>
      <c r="D1903" s="185">
        <v>100</v>
      </c>
      <c r="E1903" s="185">
        <v>80</v>
      </c>
      <c r="F1903" s="185">
        <v>80</v>
      </c>
      <c r="G1903" s="185"/>
      <c r="H1903" s="140">
        <v>0.15</v>
      </c>
    </row>
    <row r="1904" spans="1:8" ht="14.25" customHeight="1">
      <c r="A1904" s="5"/>
      <c r="B1904" s="1"/>
      <c r="C1904" s="192" t="s">
        <v>637</v>
      </c>
      <c r="D1904" s="198">
        <v>65</v>
      </c>
      <c r="E1904" s="198">
        <v>45</v>
      </c>
      <c r="F1904" s="198">
        <v>45</v>
      </c>
      <c r="G1904" s="198"/>
      <c r="H1904" s="201">
        <v>0.6</v>
      </c>
    </row>
    <row r="1905" spans="1:8" ht="14.25" customHeight="1">
      <c r="A1905" s="5"/>
      <c r="B1905" s="10" t="s">
        <v>240</v>
      </c>
      <c r="C1905" s="192"/>
      <c r="D1905" s="198"/>
      <c r="E1905" s="198"/>
      <c r="F1905" s="198"/>
      <c r="G1905" s="198"/>
      <c r="H1905" s="201"/>
    </row>
    <row r="1906" spans="1:8" ht="14.25" customHeight="1">
      <c r="A1906" s="9"/>
      <c r="B1906" s="11" t="s">
        <v>231</v>
      </c>
      <c r="C1906" s="400" t="s">
        <v>325</v>
      </c>
      <c r="D1906" s="340">
        <v>215</v>
      </c>
      <c r="E1906" s="340">
        <v>150</v>
      </c>
      <c r="F1906" s="340">
        <v>150</v>
      </c>
      <c r="G1906" s="340">
        <v>0</v>
      </c>
      <c r="H1906" s="419">
        <v>0.6</v>
      </c>
    </row>
    <row r="1907" spans="1:8" ht="14.25" customHeight="1">
      <c r="A1907" s="7" t="s">
        <v>909</v>
      </c>
      <c r="B1907" s="8" t="s">
        <v>220</v>
      </c>
      <c r="C1907" s="125"/>
      <c r="D1907" s="71">
        <f>SUM(D1908)</f>
        <v>410</v>
      </c>
      <c r="E1907" s="71">
        <f>SUM(E1908)</f>
        <v>267</v>
      </c>
      <c r="F1907" s="71">
        <f>SUM(F1908)</f>
        <v>267</v>
      </c>
      <c r="G1907" s="71">
        <f>SUM(G1908)</f>
        <v>0</v>
      </c>
      <c r="H1907" s="140"/>
    </row>
    <row r="1908" spans="1:8" ht="14.25" customHeight="1">
      <c r="A1908" s="9"/>
      <c r="B1908" s="11" t="s">
        <v>231</v>
      </c>
      <c r="C1908" s="400" t="s">
        <v>325</v>
      </c>
      <c r="D1908" s="340">
        <v>410</v>
      </c>
      <c r="E1908" s="340">
        <v>267</v>
      </c>
      <c r="F1908" s="340">
        <v>267</v>
      </c>
      <c r="G1908" s="340">
        <v>0</v>
      </c>
      <c r="H1908" s="419">
        <v>0.7</v>
      </c>
    </row>
    <row r="1909" spans="1:8" ht="14.25" customHeight="1">
      <c r="A1909" s="7" t="s">
        <v>910</v>
      </c>
      <c r="B1909" s="8" t="s">
        <v>155</v>
      </c>
      <c r="C1909" s="125"/>
      <c r="D1909" s="71">
        <f>SUM(D1910:D1910)</f>
        <v>300</v>
      </c>
      <c r="E1909" s="71">
        <f>SUM(E1910:E1910)</f>
        <v>85</v>
      </c>
      <c r="F1909" s="71">
        <f>SUM(F1910:F1910)</f>
        <v>85</v>
      </c>
      <c r="G1909" s="185"/>
      <c r="H1909" s="140"/>
    </row>
    <row r="1910" spans="1:8" ht="14.25" customHeight="1">
      <c r="A1910" s="9"/>
      <c r="B1910" s="11" t="s">
        <v>231</v>
      </c>
      <c r="C1910" s="400" t="s">
        <v>325</v>
      </c>
      <c r="D1910" s="340">
        <v>300</v>
      </c>
      <c r="E1910" s="340">
        <v>85</v>
      </c>
      <c r="F1910" s="340">
        <v>85</v>
      </c>
      <c r="G1910" s="340">
        <v>0</v>
      </c>
      <c r="H1910" s="419">
        <v>1.1</v>
      </c>
    </row>
    <row r="1911" spans="1:8" ht="14.25" customHeight="1">
      <c r="A1911" s="2" t="s">
        <v>911</v>
      </c>
      <c r="B1911" s="3" t="s">
        <v>255</v>
      </c>
      <c r="C1911" s="116"/>
      <c r="D1911" s="44">
        <f>SUM(D1912)</f>
        <v>48</v>
      </c>
      <c r="E1911" s="44">
        <f>SUM(E1912)</f>
        <v>11</v>
      </c>
      <c r="F1911" s="44">
        <f>SUM(F1912)</f>
        <v>11</v>
      </c>
      <c r="G1911" s="44">
        <f>SUM(G1912)</f>
        <v>0</v>
      </c>
      <c r="H1911" s="141"/>
    </row>
    <row r="1912" spans="1:8" ht="14.25" customHeight="1">
      <c r="A1912" s="9"/>
      <c r="B1912" s="11" t="s">
        <v>93</v>
      </c>
      <c r="C1912" s="400" t="s">
        <v>761</v>
      </c>
      <c r="D1912" s="340">
        <v>48</v>
      </c>
      <c r="E1912" s="340">
        <v>11</v>
      </c>
      <c r="F1912" s="340">
        <v>11</v>
      </c>
      <c r="G1912" s="340"/>
      <c r="H1912" s="419">
        <v>0.15</v>
      </c>
    </row>
    <row r="1913" spans="1:8" ht="24.75" customHeight="1">
      <c r="A1913" s="7" t="s">
        <v>912</v>
      </c>
      <c r="B1913" s="8" t="s">
        <v>391</v>
      </c>
      <c r="C1913" s="125"/>
      <c r="D1913" s="71">
        <f>SUM(D1914:D1915)</f>
        <v>930</v>
      </c>
      <c r="E1913" s="71">
        <f>SUM(E1914:E1915)</f>
        <v>204</v>
      </c>
      <c r="F1913" s="71">
        <f>SUM(F1914:F1915)</f>
        <v>204</v>
      </c>
      <c r="G1913" s="71">
        <f>SUM(G1914:G1915)</f>
        <v>0</v>
      </c>
      <c r="H1913" s="140"/>
    </row>
    <row r="1914" spans="1:8" ht="14.25" customHeight="1">
      <c r="A1914" s="5"/>
      <c r="B1914" s="10" t="s">
        <v>240</v>
      </c>
      <c r="C1914" s="192" t="s">
        <v>642</v>
      </c>
      <c r="D1914" s="198">
        <v>700</v>
      </c>
      <c r="E1914" s="198">
        <v>130</v>
      </c>
      <c r="F1914" s="198">
        <v>130</v>
      </c>
      <c r="G1914" s="198"/>
      <c r="H1914" s="201">
        <v>0.9</v>
      </c>
    </row>
    <row r="1915" spans="1:8" ht="14.25" customHeight="1">
      <c r="A1915" s="9"/>
      <c r="B1915" s="11" t="s">
        <v>231</v>
      </c>
      <c r="C1915" s="400" t="s">
        <v>325</v>
      </c>
      <c r="D1915" s="340">
        <v>230</v>
      </c>
      <c r="E1915" s="340">
        <v>74</v>
      </c>
      <c r="F1915" s="340">
        <v>74</v>
      </c>
      <c r="G1915" s="340">
        <v>0</v>
      </c>
      <c r="H1915" s="419">
        <v>0.8</v>
      </c>
    </row>
    <row r="1916" spans="1:8" ht="14.25" customHeight="1">
      <c r="A1916" s="2" t="s">
        <v>913</v>
      </c>
      <c r="B1916" s="3" t="s">
        <v>157</v>
      </c>
      <c r="C1916" s="116"/>
      <c r="D1916" s="44">
        <f>SUM(D1917:D1919)</f>
        <v>800</v>
      </c>
      <c r="E1916" s="44">
        <f>SUM(E1917:E1919)</f>
        <v>442</v>
      </c>
      <c r="F1916" s="44">
        <f>SUM(F1917:F1919)</f>
        <v>442</v>
      </c>
      <c r="G1916" s="44">
        <f>SUM(G1917:G1919)</f>
        <v>0</v>
      </c>
      <c r="H1916" s="141"/>
    </row>
    <row r="1917" spans="1:8" ht="14.25" customHeight="1">
      <c r="A1917" s="6"/>
      <c r="B1917" s="13" t="s">
        <v>160</v>
      </c>
      <c r="C1917" s="125" t="s">
        <v>324</v>
      </c>
      <c r="D1917" s="185">
        <v>50</v>
      </c>
      <c r="E1917" s="185">
        <v>49</v>
      </c>
      <c r="F1917" s="185">
        <v>49</v>
      </c>
      <c r="G1917" s="185"/>
      <c r="H1917" s="140">
        <v>0.35</v>
      </c>
    </row>
    <row r="1918" spans="1:8" ht="14.25" customHeight="1">
      <c r="A1918" s="5"/>
      <c r="B1918" s="10" t="s">
        <v>240</v>
      </c>
      <c r="C1918" s="192" t="s">
        <v>797</v>
      </c>
      <c r="D1918" s="198">
        <v>100</v>
      </c>
      <c r="E1918" s="198">
        <v>33</v>
      </c>
      <c r="F1918" s="198">
        <v>33</v>
      </c>
      <c r="G1918" s="198"/>
      <c r="H1918" s="201">
        <v>0.7</v>
      </c>
    </row>
    <row r="1919" spans="1:8" ht="14.25" customHeight="1">
      <c r="A1919" s="9"/>
      <c r="B1919" s="11" t="s">
        <v>231</v>
      </c>
      <c r="C1919" s="400" t="s">
        <v>325</v>
      </c>
      <c r="D1919" s="340">
        <v>650</v>
      </c>
      <c r="E1919" s="340">
        <v>360</v>
      </c>
      <c r="F1919" s="340">
        <v>360</v>
      </c>
      <c r="G1919" s="340">
        <v>0</v>
      </c>
      <c r="H1919" s="419">
        <v>1</v>
      </c>
    </row>
    <row r="1920" spans="1:8" ht="14.25" customHeight="1">
      <c r="A1920" s="2" t="s">
        <v>914</v>
      </c>
      <c r="B1920" s="3" t="s">
        <v>126</v>
      </c>
      <c r="C1920" s="116"/>
      <c r="D1920" s="44">
        <f>D1921</f>
        <v>56</v>
      </c>
      <c r="E1920" s="44">
        <f>E1921</f>
        <v>20</v>
      </c>
      <c r="F1920" s="44">
        <f>F1921</f>
        <v>20</v>
      </c>
      <c r="G1920" s="44">
        <f>G1921</f>
        <v>0</v>
      </c>
      <c r="H1920" s="141"/>
    </row>
    <row r="1921" spans="1:8" ht="14.25" customHeight="1">
      <c r="A1921" s="9"/>
      <c r="B1921" s="70" t="s">
        <v>93</v>
      </c>
      <c r="C1921" s="400" t="s">
        <v>761</v>
      </c>
      <c r="D1921" s="340">
        <v>56</v>
      </c>
      <c r="E1921" s="340">
        <v>20</v>
      </c>
      <c r="F1921" s="340">
        <v>20</v>
      </c>
      <c r="G1921" s="340"/>
      <c r="H1921" s="419">
        <v>0.15</v>
      </c>
    </row>
    <row r="1922" spans="1:8" ht="14.25" customHeight="1">
      <c r="A1922" s="2" t="s">
        <v>915</v>
      </c>
      <c r="B1922" s="3" t="s">
        <v>252</v>
      </c>
      <c r="C1922" s="116"/>
      <c r="D1922" s="44">
        <f>SUM(D1923:D1925)</f>
        <v>74</v>
      </c>
      <c r="E1922" s="44">
        <f>SUM(E1923:E1925)</f>
        <v>70</v>
      </c>
      <c r="F1922" s="44">
        <f>SUM(F1923:F1925)</f>
        <v>70</v>
      </c>
      <c r="G1922" s="44">
        <f>SUM(G1923:G1925)</f>
        <v>0</v>
      </c>
      <c r="H1922" s="141"/>
    </row>
    <row r="1923" spans="1:8" ht="14.25" customHeight="1">
      <c r="A1923" s="5"/>
      <c r="B1923" s="93" t="s">
        <v>240</v>
      </c>
      <c r="C1923" s="192" t="s">
        <v>802</v>
      </c>
      <c r="D1923" s="198">
        <v>45</v>
      </c>
      <c r="E1923" s="198">
        <v>43</v>
      </c>
      <c r="F1923" s="198">
        <v>43</v>
      </c>
      <c r="G1923" s="198"/>
      <c r="H1923" s="201">
        <v>0.3</v>
      </c>
    </row>
    <row r="1924" spans="1:8" ht="14.25" customHeight="1">
      <c r="A1924" s="5"/>
      <c r="B1924" s="93"/>
      <c r="C1924" s="192" t="s">
        <v>817</v>
      </c>
      <c r="D1924" s="198">
        <v>12</v>
      </c>
      <c r="E1924" s="198">
        <v>12</v>
      </c>
      <c r="F1924" s="198">
        <v>12</v>
      </c>
      <c r="G1924" s="198"/>
      <c r="H1924" s="201">
        <v>0.4</v>
      </c>
    </row>
    <row r="1925" spans="1:8" ht="14.25" customHeight="1">
      <c r="A1925" s="5"/>
      <c r="B1925" s="10"/>
      <c r="C1925" s="192" t="s">
        <v>820</v>
      </c>
      <c r="D1925" s="198">
        <v>17</v>
      </c>
      <c r="E1925" s="198">
        <v>15</v>
      </c>
      <c r="F1925" s="198">
        <v>15</v>
      </c>
      <c r="G1925" s="198"/>
      <c r="H1925" s="201">
        <v>0.5</v>
      </c>
    </row>
    <row r="1926" spans="1:8" s="4" customFormat="1" ht="14.25" customHeight="1">
      <c r="A1926" s="2" t="s">
        <v>916</v>
      </c>
      <c r="B1926" s="3" t="s">
        <v>253</v>
      </c>
      <c r="C1926" s="142"/>
      <c r="D1926" s="44">
        <f>SUM(D1927)</f>
        <v>65</v>
      </c>
      <c r="E1926" s="44">
        <f>SUM(E1927)</f>
        <v>42</v>
      </c>
      <c r="F1926" s="44">
        <f>SUM(F1927)</f>
        <v>42</v>
      </c>
      <c r="G1926" s="44">
        <f>SUM(G1927)</f>
        <v>0</v>
      </c>
      <c r="H1926" s="225"/>
    </row>
    <row r="1927" spans="1:8" s="4" customFormat="1" ht="14.25" customHeight="1">
      <c r="A1927" s="33"/>
      <c r="B1927" s="163" t="s">
        <v>338</v>
      </c>
      <c r="C1927" s="55" t="s">
        <v>639</v>
      </c>
      <c r="D1927" s="143">
        <v>65</v>
      </c>
      <c r="E1927" s="143">
        <v>42</v>
      </c>
      <c r="F1927" s="143">
        <v>42</v>
      </c>
      <c r="G1927" s="143"/>
      <c r="H1927" s="144">
        <v>0.35</v>
      </c>
    </row>
    <row r="1928" spans="1:8" ht="14.25" customHeight="1">
      <c r="A1928" s="2" t="s">
        <v>917</v>
      </c>
      <c r="B1928" s="3" t="s">
        <v>127</v>
      </c>
      <c r="C1928" s="116"/>
      <c r="D1928" s="44">
        <f>D1929</f>
        <v>225</v>
      </c>
      <c r="E1928" s="44">
        <f>E1929</f>
        <v>71</v>
      </c>
      <c r="F1928" s="44">
        <f>F1929</f>
        <v>71</v>
      </c>
      <c r="G1928" s="44">
        <f>G1929</f>
        <v>0</v>
      </c>
      <c r="H1928" s="141"/>
    </row>
    <row r="1929" spans="1:8" ht="14.25" customHeight="1">
      <c r="A1929" s="9"/>
      <c r="B1929" s="70" t="s">
        <v>93</v>
      </c>
      <c r="C1929" s="400" t="s">
        <v>761</v>
      </c>
      <c r="D1929" s="340">
        <v>225</v>
      </c>
      <c r="E1929" s="340">
        <v>71</v>
      </c>
      <c r="F1929" s="340">
        <v>71</v>
      </c>
      <c r="G1929" s="340"/>
      <c r="H1929" s="419">
        <v>0.1</v>
      </c>
    </row>
    <row r="1930" spans="1:8" ht="14.25" customHeight="1">
      <c r="A1930" s="7" t="s">
        <v>920</v>
      </c>
      <c r="B1930" s="8" t="s">
        <v>133</v>
      </c>
      <c r="C1930" s="125"/>
      <c r="D1930" s="71">
        <f>SUM(D1931:D1932)</f>
        <v>80</v>
      </c>
      <c r="E1930" s="71">
        <f>SUM(E1931:E1932)</f>
        <v>70</v>
      </c>
      <c r="F1930" s="71">
        <f>SUM(F1931:F1932)</f>
        <v>70</v>
      </c>
      <c r="G1930" s="71">
        <f>SUM(G1931:G1932)</f>
        <v>0</v>
      </c>
      <c r="H1930" s="140"/>
    </row>
    <row r="1931" spans="1:8" ht="14.25" customHeight="1">
      <c r="A1931" s="5"/>
      <c r="B1931" s="10" t="s">
        <v>160</v>
      </c>
      <c r="C1931" s="192" t="s">
        <v>639</v>
      </c>
      <c r="D1931" s="198">
        <v>60</v>
      </c>
      <c r="E1931" s="198">
        <v>60</v>
      </c>
      <c r="F1931" s="198">
        <v>60</v>
      </c>
      <c r="G1931" s="198"/>
      <c r="H1931" s="201">
        <v>0.55</v>
      </c>
    </row>
    <row r="1932" spans="1:8" ht="14.25" customHeight="1">
      <c r="A1932" s="12"/>
      <c r="B1932" s="20"/>
      <c r="C1932" s="406" t="s">
        <v>636</v>
      </c>
      <c r="D1932" s="343">
        <v>20</v>
      </c>
      <c r="E1932" s="343">
        <v>10</v>
      </c>
      <c r="F1932" s="343">
        <v>10</v>
      </c>
      <c r="G1932" s="343"/>
      <c r="H1932" s="425">
        <v>0.45</v>
      </c>
    </row>
    <row r="1933" spans="1:8" ht="14.25" customHeight="1">
      <c r="A1933" s="2" t="s">
        <v>921</v>
      </c>
      <c r="B1933" s="3" t="s">
        <v>522</v>
      </c>
      <c r="C1933" s="116"/>
      <c r="D1933" s="44">
        <f>D1934</f>
        <v>400</v>
      </c>
      <c r="E1933" s="44">
        <f>E1934</f>
        <v>300</v>
      </c>
      <c r="F1933" s="44">
        <f>F1934</f>
        <v>300</v>
      </c>
      <c r="G1933" s="44">
        <f>G1934</f>
        <v>0</v>
      </c>
      <c r="H1933" s="141"/>
    </row>
    <row r="1934" spans="1:8" ht="14.25" customHeight="1">
      <c r="A1934" s="9"/>
      <c r="B1934" s="11" t="s">
        <v>231</v>
      </c>
      <c r="C1934" s="400" t="s">
        <v>324</v>
      </c>
      <c r="D1934" s="340">
        <v>400</v>
      </c>
      <c r="E1934" s="340">
        <v>300</v>
      </c>
      <c r="F1934" s="340">
        <v>300</v>
      </c>
      <c r="G1934" s="340">
        <v>0</v>
      </c>
      <c r="H1934" s="419">
        <v>0.5</v>
      </c>
    </row>
    <row r="1935" spans="1:8" ht="24.75" customHeight="1">
      <c r="A1935" s="7" t="s">
        <v>922</v>
      </c>
      <c r="B1935" s="8" t="s">
        <v>819</v>
      </c>
      <c r="C1935" s="47"/>
      <c r="D1935" s="99">
        <f>SUM(D1936:D1937)</f>
        <v>140</v>
      </c>
      <c r="E1935" s="99">
        <f>SUM(E1936:E1937)</f>
        <v>77</v>
      </c>
      <c r="F1935" s="99">
        <f>SUM(F1936:F1937)</f>
        <v>77</v>
      </c>
      <c r="G1935" s="99">
        <f>SUM(G1936:G1937)</f>
        <v>0</v>
      </c>
      <c r="H1935" s="48"/>
    </row>
    <row r="1936" spans="1:8" ht="14.25" customHeight="1">
      <c r="A1936" s="12"/>
      <c r="B1936" s="89" t="s">
        <v>240</v>
      </c>
      <c r="C1936" s="406" t="s">
        <v>800</v>
      </c>
      <c r="D1936" s="343">
        <v>80</v>
      </c>
      <c r="E1936" s="343">
        <v>17</v>
      </c>
      <c r="F1936" s="343">
        <v>17</v>
      </c>
      <c r="G1936" s="343"/>
      <c r="H1936" s="425">
        <v>0.7</v>
      </c>
    </row>
    <row r="1937" spans="1:8" ht="14.25" customHeight="1">
      <c r="A1937" s="9"/>
      <c r="B1937" s="70"/>
      <c r="C1937" s="400" t="s">
        <v>761</v>
      </c>
      <c r="D1937" s="340">
        <v>60</v>
      </c>
      <c r="E1937" s="340">
        <v>60</v>
      </c>
      <c r="F1937" s="340">
        <v>60</v>
      </c>
      <c r="G1937" s="340"/>
      <c r="H1937" s="419">
        <v>0.2</v>
      </c>
    </row>
    <row r="1938" spans="1:8" ht="14.25" customHeight="1">
      <c r="A1938" s="2" t="s">
        <v>922</v>
      </c>
      <c r="B1938" s="3" t="s">
        <v>809</v>
      </c>
      <c r="C1938" s="98"/>
      <c r="D1938" s="21">
        <f>SUM(D1939)</f>
        <v>50</v>
      </c>
      <c r="E1938" s="21">
        <f>SUM(E1939)</f>
        <v>50</v>
      </c>
      <c r="F1938" s="21">
        <f>SUM(F1939)</f>
        <v>50</v>
      </c>
      <c r="G1938" s="21">
        <f>SUM(G1939)</f>
        <v>0</v>
      </c>
      <c r="H1938" s="16"/>
    </row>
    <row r="1939" spans="1:8" ht="14.25" customHeight="1" thickBot="1">
      <c r="A1939" s="9"/>
      <c r="B1939" s="70" t="s">
        <v>240</v>
      </c>
      <c r="C1939" s="400" t="s">
        <v>799</v>
      </c>
      <c r="D1939" s="340">
        <v>50</v>
      </c>
      <c r="E1939" s="340">
        <v>50</v>
      </c>
      <c r="F1939" s="340">
        <v>50</v>
      </c>
      <c r="G1939" s="340"/>
      <c r="H1939" s="419">
        <v>0.5</v>
      </c>
    </row>
    <row r="1940" spans="1:8" ht="14.25" customHeight="1" thickBot="1">
      <c r="A1940" s="24"/>
      <c r="B1940" s="159" t="s">
        <v>232</v>
      </c>
      <c r="C1940" s="237"/>
      <c r="D1940" s="197">
        <f>D1797+D1799+D1801+D1803+D1808+D1812+D1814+D1820+D1822+D1824+D1829+D1831+D1834+D1838+D1842+D1844+D1846+D1848+D1853+D1857+D1859+D1862+D1866+D1871+D1875+D1879+D1881+D1890+D1892+D1895+D1897+D1902+D1907+D1909+D1913+D1916+D1920+D1922+D1926+D1928+D1930+D1933+D1806+D1810+D1827+D1836+D1855+D1864+D1868+D1911+D1935+D1938</f>
        <v>12207</v>
      </c>
      <c r="E1940" s="197">
        <f>E1797+E1799+E1801+E1803+E1808+E1812+E1814+E1820+E1822+E1824+E1829+E1831+E1834+E1838+E1842+E1844+E1846+E1848+E1853+E1857+E1859+E1862+E1866+E1871+E1875+E1879+E1881+E1890+E1892+E1895+E1897+E1902+E1907+E1909+E1913+E1916+E1920+E1922+E1926+E1928+E1930+E1933+E1806+E1810+E1827+E1836+E1855+E1864+E1868+E1911+E1935+E1938</f>
        <v>7441</v>
      </c>
      <c r="F1940" s="197">
        <f>F1797+F1799+F1801+F1803+F1808+F1812+F1814+F1820+F1822+F1824+F1829+F1831+F1834+F1838+F1842+F1844+F1846+F1848+F1853+F1857+F1859+F1862+F1866+F1871+F1875+F1879+F1881+F1890+F1892+F1895+F1897+F1902+F1907+F1909+F1913+F1916+F1920+F1922+F1926+F1928+F1930+F1933+F1806+F1810+F1827+F1836+F1855+F1864+F1868+F1911+F1935+F1938</f>
        <v>7319</v>
      </c>
      <c r="G1940" s="197">
        <f>G1797+G1799+G1801+G1803+G1808+G1812+G1814+G1820+G1822+G1824+G1829+G1831+G1834+G1838+G1842+G1844+G1846+G1848+G1853+G1857+G1859+G1862+G1866+G1871+G1875+G1879+G1881+G1890+G1892+G1895+G1897+G1902+G1907+G1909+G1913+G1916+G1920+G1922+G1926+G1928+G1930+G1933+G1806+G1810+G1827+G1836+G1855+G1864+G1868+G1911+G1935+G1938</f>
        <v>97</v>
      </c>
      <c r="H1940" s="246"/>
    </row>
    <row r="1941" spans="1:8" ht="14.25" customHeight="1" thickBot="1">
      <c r="A1941" s="24" t="s">
        <v>89</v>
      </c>
      <c r="B1941" s="159" t="s">
        <v>17</v>
      </c>
      <c r="C1941" s="241"/>
      <c r="D1941" s="235">
        <f>D1776+D1795+D1940</f>
        <v>15371</v>
      </c>
      <c r="E1941" s="235">
        <f>E1776+E1795+E1940</f>
        <v>9446</v>
      </c>
      <c r="F1941" s="235">
        <f>F1776+F1795+F1940</f>
        <v>9155</v>
      </c>
      <c r="G1941" s="235">
        <f>G1776+G1795+G1940</f>
        <v>245</v>
      </c>
      <c r="H1941" s="25"/>
    </row>
    <row r="1942" spans="1:8" ht="14.25" customHeight="1">
      <c r="A1942" s="12"/>
      <c r="B1942" s="478" t="s">
        <v>30</v>
      </c>
      <c r="C1942" s="478"/>
      <c r="D1942" s="478"/>
      <c r="E1942" s="478"/>
      <c r="F1942" s="478"/>
      <c r="G1942" s="478"/>
      <c r="H1942" s="43"/>
    </row>
    <row r="1943" spans="1:8" ht="14.25" customHeight="1">
      <c r="A1943" s="27"/>
      <c r="B1943" s="28" t="s">
        <v>8</v>
      </c>
      <c r="C1943" s="147"/>
      <c r="D1943" s="148"/>
      <c r="E1943" s="148"/>
      <c r="F1943" s="148"/>
      <c r="G1943" s="148"/>
      <c r="H1943" s="149"/>
    </row>
    <row r="1944" spans="1:8" ht="14.25" customHeight="1">
      <c r="A1944" s="2" t="s">
        <v>878</v>
      </c>
      <c r="B1944" s="3" t="s">
        <v>776</v>
      </c>
      <c r="C1944" s="40"/>
      <c r="D1944" s="87">
        <f>SUM(D1945)</f>
        <v>15</v>
      </c>
      <c r="E1944" s="87">
        <f>SUM(E1945)</f>
        <v>14</v>
      </c>
      <c r="F1944" s="87">
        <f>SUM(F1945)</f>
        <v>14</v>
      </c>
      <c r="G1944" s="87">
        <f>SUM(G1945)</f>
        <v>0</v>
      </c>
      <c r="H1944" s="117"/>
    </row>
    <row r="1945" spans="1:8" ht="14.25" customHeight="1">
      <c r="A1945" s="145"/>
      <c r="B1945" s="11" t="s">
        <v>93</v>
      </c>
      <c r="C1945" s="193" t="s">
        <v>777</v>
      </c>
      <c r="D1945" s="365">
        <v>15</v>
      </c>
      <c r="E1945" s="365">
        <v>14</v>
      </c>
      <c r="F1945" s="365">
        <v>14</v>
      </c>
      <c r="G1945" s="365"/>
      <c r="H1945" s="358">
        <v>0.2</v>
      </c>
    </row>
    <row r="1946" spans="1:8" ht="14.25" customHeight="1">
      <c r="A1946" s="2" t="s">
        <v>879</v>
      </c>
      <c r="B1946" s="3" t="s">
        <v>134</v>
      </c>
      <c r="C1946" s="15"/>
      <c r="D1946" s="44">
        <f>SUM(D1947:D1947)</f>
        <v>13</v>
      </c>
      <c r="E1946" s="44">
        <f>SUM(E1947:E1947)</f>
        <v>13</v>
      </c>
      <c r="F1946" s="44">
        <f>SUM(F1947:F1947)</f>
        <v>13</v>
      </c>
      <c r="G1946" s="44">
        <f>SUM(G1947:G1947)</f>
        <v>0</v>
      </c>
      <c r="H1946" s="45"/>
    </row>
    <row r="1947" spans="1:8" ht="14.25" customHeight="1">
      <c r="A1947" s="9"/>
      <c r="B1947" s="11" t="s">
        <v>184</v>
      </c>
      <c r="C1947" s="193" t="s">
        <v>694</v>
      </c>
      <c r="D1947" s="340">
        <v>13</v>
      </c>
      <c r="E1947" s="340">
        <v>13</v>
      </c>
      <c r="F1947" s="340">
        <v>13</v>
      </c>
      <c r="G1947" s="340">
        <v>0</v>
      </c>
      <c r="H1947" s="341">
        <v>1.15</v>
      </c>
    </row>
    <row r="1948" spans="1:8" ht="14.25" customHeight="1">
      <c r="A1948" s="7" t="s">
        <v>880</v>
      </c>
      <c r="B1948" s="8" t="s">
        <v>41</v>
      </c>
      <c r="C1948" s="84"/>
      <c r="D1948" s="71">
        <f>SUM(D1949:D1949)</f>
        <v>77</v>
      </c>
      <c r="E1948" s="71">
        <f>SUM(E1949:E1949)</f>
        <v>60</v>
      </c>
      <c r="F1948" s="71">
        <f>SUM(F1949:F1949)</f>
        <v>0</v>
      </c>
      <c r="G1948" s="71">
        <f>SUM(G1949:G1949)</f>
        <v>0</v>
      </c>
      <c r="H1948" s="72"/>
    </row>
    <row r="1949" spans="1:8" ht="14.25" customHeight="1">
      <c r="A1949" s="33"/>
      <c r="B1949" s="19" t="s">
        <v>231</v>
      </c>
      <c r="C1949" s="190" t="s">
        <v>309</v>
      </c>
      <c r="D1949" s="143">
        <v>77</v>
      </c>
      <c r="E1949" s="143">
        <v>60</v>
      </c>
      <c r="F1949" s="143">
        <v>0</v>
      </c>
      <c r="G1949" s="143">
        <v>0</v>
      </c>
      <c r="H1949" s="202">
        <v>0</v>
      </c>
    </row>
    <row r="1950" spans="1:8" ht="14.25" customHeight="1">
      <c r="A1950" s="2" t="s">
        <v>881</v>
      </c>
      <c r="B1950" s="3" t="s">
        <v>99</v>
      </c>
      <c r="C1950" s="60"/>
      <c r="D1950" s="44">
        <f>SUM(D1951:D1952)</f>
        <v>243</v>
      </c>
      <c r="E1950" s="44">
        <f>SUM(E1951:E1952)</f>
        <v>193</v>
      </c>
      <c r="F1950" s="44">
        <f>SUM(F1951:F1952)</f>
        <v>62</v>
      </c>
      <c r="G1950" s="44">
        <f>SUM(G1951:G1952)</f>
        <v>0</v>
      </c>
      <c r="H1950" s="45"/>
    </row>
    <row r="1951" spans="1:8" ht="14.25" customHeight="1">
      <c r="A1951" s="12"/>
      <c r="B1951" s="19" t="s">
        <v>184</v>
      </c>
      <c r="C1951" s="342" t="s">
        <v>604</v>
      </c>
      <c r="D1951" s="343">
        <v>62</v>
      </c>
      <c r="E1951" s="343">
        <v>62</v>
      </c>
      <c r="F1951" s="343">
        <v>62</v>
      </c>
      <c r="G1951" s="343">
        <v>0</v>
      </c>
      <c r="H1951" s="344">
        <v>0.15</v>
      </c>
    </row>
    <row r="1952" spans="1:8" ht="14.25" customHeight="1">
      <c r="A1952" s="9"/>
      <c r="B1952" s="11" t="s">
        <v>231</v>
      </c>
      <c r="C1952" s="193" t="s">
        <v>309</v>
      </c>
      <c r="D1952" s="340">
        <v>181</v>
      </c>
      <c r="E1952" s="340">
        <v>131</v>
      </c>
      <c r="F1952" s="340">
        <v>0</v>
      </c>
      <c r="G1952" s="340">
        <v>0</v>
      </c>
      <c r="H1952" s="341">
        <v>0</v>
      </c>
    </row>
    <row r="1953" spans="1:8" ht="14.25" customHeight="1">
      <c r="A1953" s="7" t="s">
        <v>882</v>
      </c>
      <c r="B1953" s="8" t="s">
        <v>192</v>
      </c>
      <c r="C1953" s="84"/>
      <c r="D1953" s="71">
        <f>SUM(D1954:D1955)</f>
        <v>199</v>
      </c>
      <c r="E1953" s="71">
        <f>SUM(E1954:E1955)</f>
        <v>183</v>
      </c>
      <c r="F1953" s="71">
        <f>SUM(F1954:F1955)</f>
        <v>54</v>
      </c>
      <c r="G1953" s="71">
        <f>SUM(G1954:G1955)</f>
        <v>0</v>
      </c>
      <c r="H1953" s="72"/>
    </row>
    <row r="1954" spans="1:8" ht="14.25" customHeight="1">
      <c r="A1954" s="12"/>
      <c r="B1954" s="10" t="s">
        <v>184</v>
      </c>
      <c r="C1954" s="339" t="s">
        <v>604</v>
      </c>
      <c r="D1954" s="198">
        <v>54</v>
      </c>
      <c r="E1954" s="198">
        <v>54</v>
      </c>
      <c r="F1954" s="198">
        <v>54</v>
      </c>
      <c r="G1954" s="198">
        <v>0</v>
      </c>
      <c r="H1954" s="338">
        <v>0.15</v>
      </c>
    </row>
    <row r="1955" spans="1:8" ht="14.25" customHeight="1">
      <c r="A1955" s="33"/>
      <c r="B1955" s="11" t="s">
        <v>231</v>
      </c>
      <c r="C1955" s="193" t="s">
        <v>309</v>
      </c>
      <c r="D1955" s="340">
        <v>145</v>
      </c>
      <c r="E1955" s="340">
        <v>129</v>
      </c>
      <c r="F1955" s="340">
        <v>0</v>
      </c>
      <c r="G1955" s="340">
        <v>0</v>
      </c>
      <c r="H1955" s="341">
        <v>0</v>
      </c>
    </row>
    <row r="1956" spans="1:8" ht="14.25" customHeight="1">
      <c r="A1956" s="2" t="s">
        <v>883</v>
      </c>
      <c r="B1956" s="3" t="s">
        <v>42</v>
      </c>
      <c r="C1956" s="15"/>
      <c r="D1956" s="44">
        <f>SUM(D1957:D1957)</f>
        <v>100</v>
      </c>
      <c r="E1956" s="44">
        <f>SUM(E1957:E1957)</f>
        <v>94</v>
      </c>
      <c r="F1956" s="44">
        <f>SUM(F1957:F1957)</f>
        <v>94</v>
      </c>
      <c r="G1956" s="44">
        <f>SUM(G1957:G1957)</f>
        <v>0</v>
      </c>
      <c r="H1956" s="45"/>
    </row>
    <row r="1957" spans="1:8" ht="14.25" customHeight="1">
      <c r="A1957" s="112"/>
      <c r="B1957" s="163" t="s">
        <v>160</v>
      </c>
      <c r="C1957" s="359" t="s">
        <v>645</v>
      </c>
      <c r="D1957" s="143">
        <v>100</v>
      </c>
      <c r="E1957" s="143">
        <v>94</v>
      </c>
      <c r="F1957" s="143">
        <v>94</v>
      </c>
      <c r="G1957" s="143"/>
      <c r="H1957" s="202">
        <v>0.15</v>
      </c>
    </row>
    <row r="1958" spans="1:8" ht="14.25" customHeight="1">
      <c r="A1958" s="2" t="s">
        <v>884</v>
      </c>
      <c r="B1958" s="3" t="s">
        <v>98</v>
      </c>
      <c r="C1958" s="60"/>
      <c r="D1958" s="44">
        <f>SUM(D1959:D1962)</f>
        <v>417</v>
      </c>
      <c r="E1958" s="44">
        <f>SUM(E1959:E1962)</f>
        <v>374</v>
      </c>
      <c r="F1958" s="44">
        <f>SUM(F1959:F1962)</f>
        <v>84</v>
      </c>
      <c r="G1958" s="44">
        <f>SUM(G1959:G1962)</f>
        <v>0</v>
      </c>
      <c r="H1958" s="45"/>
    </row>
    <row r="1959" spans="1:8" ht="14.25" customHeight="1">
      <c r="A1959" s="5"/>
      <c r="B1959" s="10" t="s">
        <v>160</v>
      </c>
      <c r="C1959" s="339" t="s">
        <v>643</v>
      </c>
      <c r="D1959" s="429">
        <v>30</v>
      </c>
      <c r="E1959" s="429">
        <v>24</v>
      </c>
      <c r="F1959" s="429">
        <v>24</v>
      </c>
      <c r="G1959" s="429"/>
      <c r="H1959" s="338">
        <v>0.1</v>
      </c>
    </row>
    <row r="1960" spans="1:8" ht="14.25" customHeight="1">
      <c r="A1960" s="5"/>
      <c r="B1960" s="19"/>
      <c r="C1960" s="339" t="s">
        <v>644</v>
      </c>
      <c r="D1960" s="429">
        <v>50</v>
      </c>
      <c r="E1960" s="429">
        <v>23</v>
      </c>
      <c r="F1960" s="429">
        <v>23</v>
      </c>
      <c r="G1960" s="429"/>
      <c r="H1960" s="338">
        <v>0.15</v>
      </c>
    </row>
    <row r="1961" spans="1:8" ht="14.25" customHeight="1">
      <c r="A1961" s="5"/>
      <c r="B1961" s="19" t="s">
        <v>172</v>
      </c>
      <c r="C1961" s="342" t="s">
        <v>321</v>
      </c>
      <c r="D1961" s="430">
        <v>37</v>
      </c>
      <c r="E1961" s="430">
        <v>37</v>
      </c>
      <c r="F1961" s="430">
        <v>37</v>
      </c>
      <c r="G1961" s="430"/>
      <c r="H1961" s="344">
        <v>1.1</v>
      </c>
    </row>
    <row r="1962" spans="1:8" ht="14.25" customHeight="1">
      <c r="A1962" s="9"/>
      <c r="B1962" s="11" t="s">
        <v>231</v>
      </c>
      <c r="C1962" s="193" t="s">
        <v>317</v>
      </c>
      <c r="D1962" s="340">
        <v>300</v>
      </c>
      <c r="E1962" s="340">
        <v>290</v>
      </c>
      <c r="F1962" s="340">
        <v>0</v>
      </c>
      <c r="G1962" s="340">
        <v>0</v>
      </c>
      <c r="H1962" s="341">
        <v>0.12</v>
      </c>
    </row>
    <row r="1963" spans="1:8" ht="14.25" customHeight="1">
      <c r="A1963" s="2" t="s">
        <v>853</v>
      </c>
      <c r="B1963" s="3" t="s">
        <v>43</v>
      </c>
      <c r="C1963" s="60"/>
      <c r="D1963" s="44">
        <f>SUM(D1964:D1966)</f>
        <v>219</v>
      </c>
      <c r="E1963" s="44">
        <f>SUM(E1964:E1966)</f>
        <v>128</v>
      </c>
      <c r="F1963" s="44">
        <f>SUM(F1964:F1966)</f>
        <v>53</v>
      </c>
      <c r="G1963" s="44">
        <f>SUM(G1964:G1966)</f>
        <v>0</v>
      </c>
      <c r="H1963" s="45"/>
    </row>
    <row r="1964" spans="1:8" ht="14.25" customHeight="1">
      <c r="A1964" s="5"/>
      <c r="B1964" s="10" t="s">
        <v>231</v>
      </c>
      <c r="C1964" s="339" t="s">
        <v>288</v>
      </c>
      <c r="D1964" s="198">
        <v>100</v>
      </c>
      <c r="E1964" s="198">
        <v>75</v>
      </c>
      <c r="F1964" s="198">
        <v>0</v>
      </c>
      <c r="G1964" s="198">
        <v>0</v>
      </c>
      <c r="H1964" s="338">
        <v>0.75</v>
      </c>
    </row>
    <row r="1965" spans="1:8" ht="14.25" customHeight="1">
      <c r="A1965" s="7"/>
      <c r="B1965" s="13" t="s">
        <v>93</v>
      </c>
      <c r="C1965" s="84"/>
      <c r="D1965" s="185">
        <v>81</v>
      </c>
      <c r="E1965" s="185">
        <v>50</v>
      </c>
      <c r="F1965" s="185">
        <v>50</v>
      </c>
      <c r="G1965" s="185"/>
      <c r="H1965" s="72">
        <v>2</v>
      </c>
    </row>
    <row r="1966" spans="1:8" ht="14.25" customHeight="1">
      <c r="A1966" s="7"/>
      <c r="B1966" s="13"/>
      <c r="C1966" s="84"/>
      <c r="D1966" s="185">
        <v>38</v>
      </c>
      <c r="E1966" s="185">
        <v>3</v>
      </c>
      <c r="F1966" s="185">
        <v>3</v>
      </c>
      <c r="G1966" s="185"/>
      <c r="H1966" s="72">
        <v>1.5</v>
      </c>
    </row>
    <row r="1967" spans="1:8" ht="14.25" customHeight="1">
      <c r="A1967" s="2" t="s">
        <v>885</v>
      </c>
      <c r="B1967" s="3" t="s">
        <v>44</v>
      </c>
      <c r="C1967" s="60"/>
      <c r="D1967" s="44">
        <f>SUM(D1968:D1968)</f>
        <v>20</v>
      </c>
      <c r="E1967" s="44">
        <f>SUM(E1968:E1968)</f>
        <v>20</v>
      </c>
      <c r="F1967" s="44">
        <f>SUM(F1968:F1968)</f>
        <v>20</v>
      </c>
      <c r="G1967" s="44">
        <f>SUM(G1968:G1968)</f>
        <v>0</v>
      </c>
      <c r="H1967" s="45"/>
    </row>
    <row r="1968" spans="1:8" ht="14.25" customHeight="1">
      <c r="A1968" s="9"/>
      <c r="B1968" s="11" t="s">
        <v>184</v>
      </c>
      <c r="C1968" s="193" t="s">
        <v>695</v>
      </c>
      <c r="D1968" s="340">
        <v>20</v>
      </c>
      <c r="E1968" s="340">
        <v>20</v>
      </c>
      <c r="F1968" s="340">
        <v>20</v>
      </c>
      <c r="G1968" s="340">
        <v>0</v>
      </c>
      <c r="H1968" s="341">
        <v>0.7</v>
      </c>
    </row>
    <row r="1969" spans="1:8" ht="14.25" customHeight="1">
      <c r="A1969" s="2" t="s">
        <v>886</v>
      </c>
      <c r="B1969" s="3" t="s">
        <v>100</v>
      </c>
      <c r="C1969" s="60"/>
      <c r="D1969" s="44">
        <f>D1970</f>
        <v>10</v>
      </c>
      <c r="E1969" s="44">
        <f>E1970</f>
        <v>10</v>
      </c>
      <c r="F1969" s="44">
        <f>F1970</f>
        <v>10</v>
      </c>
      <c r="G1969" s="44">
        <f>G1970</f>
        <v>0</v>
      </c>
      <c r="H1969" s="45"/>
    </row>
    <row r="1970" spans="1:8" ht="14.25" customHeight="1">
      <c r="A1970" s="9"/>
      <c r="B1970" s="10" t="s">
        <v>184</v>
      </c>
      <c r="C1970" s="193" t="s">
        <v>696</v>
      </c>
      <c r="D1970" s="340">
        <v>10</v>
      </c>
      <c r="E1970" s="340">
        <v>10</v>
      </c>
      <c r="F1970" s="340">
        <v>10</v>
      </c>
      <c r="G1970" s="340">
        <v>0</v>
      </c>
      <c r="H1970" s="341">
        <v>0.8</v>
      </c>
    </row>
    <row r="1971" spans="1:8" ht="14.25" customHeight="1">
      <c r="A1971" s="2" t="s">
        <v>887</v>
      </c>
      <c r="B1971" s="3" t="s">
        <v>45</v>
      </c>
      <c r="C1971" s="15"/>
      <c r="D1971" s="44">
        <f>SUM(D1972:D1973)</f>
        <v>45</v>
      </c>
      <c r="E1971" s="44">
        <f>SUM(E1972:E1973)</f>
        <v>12</v>
      </c>
      <c r="F1971" s="44">
        <f>SUM(F1972:F1973)</f>
        <v>12</v>
      </c>
      <c r="G1971" s="44">
        <f>SUM(G1972:G1973)</f>
        <v>0</v>
      </c>
      <c r="H1971" s="45"/>
    </row>
    <row r="1972" spans="1:8" ht="14.25" customHeight="1">
      <c r="A1972" s="5"/>
      <c r="B1972" s="10" t="s">
        <v>184</v>
      </c>
      <c r="C1972" s="339" t="s">
        <v>697</v>
      </c>
      <c r="D1972" s="198">
        <v>2</v>
      </c>
      <c r="E1972" s="198">
        <v>2</v>
      </c>
      <c r="F1972" s="198">
        <v>2</v>
      </c>
      <c r="G1972" s="198">
        <v>0</v>
      </c>
      <c r="H1972" s="338">
        <v>0.6</v>
      </c>
    </row>
    <row r="1973" spans="1:8" ht="14.25" customHeight="1">
      <c r="A1973" s="9"/>
      <c r="B1973" s="11" t="s">
        <v>93</v>
      </c>
      <c r="C1973" s="193" t="s">
        <v>710</v>
      </c>
      <c r="D1973" s="340">
        <v>43</v>
      </c>
      <c r="E1973" s="340">
        <v>10</v>
      </c>
      <c r="F1973" s="340">
        <v>10</v>
      </c>
      <c r="G1973" s="340"/>
      <c r="H1973" s="341">
        <v>0.2</v>
      </c>
    </row>
    <row r="1974" spans="1:8" ht="14.25" customHeight="1">
      <c r="A1974" s="2" t="s">
        <v>707</v>
      </c>
      <c r="B1974" s="3" t="s">
        <v>646</v>
      </c>
      <c r="C1974" s="60"/>
      <c r="D1974" s="44">
        <f>SUM(D1975)</f>
        <v>300</v>
      </c>
      <c r="E1974" s="44">
        <f>SUM(E1975)</f>
        <v>176</v>
      </c>
      <c r="F1974" s="44">
        <f>SUM(F1975)</f>
        <v>176</v>
      </c>
      <c r="G1974" s="44">
        <f>SUM(G1975)</f>
        <v>0</v>
      </c>
      <c r="H1974" s="45"/>
    </row>
    <row r="1975" spans="1:8" ht="14.25" customHeight="1">
      <c r="A1975" s="9"/>
      <c r="B1975" s="10" t="s">
        <v>160</v>
      </c>
      <c r="C1975" s="193" t="s">
        <v>648</v>
      </c>
      <c r="D1975" s="340">
        <v>300</v>
      </c>
      <c r="E1975" s="340">
        <v>176</v>
      </c>
      <c r="F1975" s="340">
        <v>176</v>
      </c>
      <c r="G1975" s="340"/>
      <c r="H1975" s="341">
        <v>0.2</v>
      </c>
    </row>
    <row r="1976" spans="1:8" ht="14.25" customHeight="1">
      <c r="A1976" s="2" t="s">
        <v>348</v>
      </c>
      <c r="B1976" s="3" t="s">
        <v>647</v>
      </c>
      <c r="C1976" s="60"/>
      <c r="D1976" s="44">
        <f>SUM(D1977)</f>
        <v>300</v>
      </c>
      <c r="E1976" s="44">
        <f>SUM(E1977)</f>
        <v>189</v>
      </c>
      <c r="F1976" s="44">
        <f>SUM(F1977)</f>
        <v>189</v>
      </c>
      <c r="G1976" s="44">
        <f>SUM(G1977)</f>
        <v>0</v>
      </c>
      <c r="H1976" s="45"/>
    </row>
    <row r="1977" spans="1:8" ht="14.25" customHeight="1">
      <c r="A1977" s="9"/>
      <c r="B1977" s="10" t="s">
        <v>160</v>
      </c>
      <c r="C1977" s="193" t="s">
        <v>648</v>
      </c>
      <c r="D1977" s="340">
        <v>300</v>
      </c>
      <c r="E1977" s="340">
        <v>189</v>
      </c>
      <c r="F1977" s="340">
        <v>189</v>
      </c>
      <c r="G1977" s="340"/>
      <c r="H1977" s="341">
        <v>0.2</v>
      </c>
    </row>
    <row r="1978" spans="1:8" ht="14.25" customHeight="1">
      <c r="A1978" s="33" t="s">
        <v>888</v>
      </c>
      <c r="B1978" s="3" t="s">
        <v>523</v>
      </c>
      <c r="C1978" s="60"/>
      <c r="D1978" s="44">
        <f>D1979</f>
        <v>59</v>
      </c>
      <c r="E1978" s="44">
        <f>E1979</f>
        <v>9</v>
      </c>
      <c r="F1978" s="44">
        <f>F1979</f>
        <v>0</v>
      </c>
      <c r="G1978" s="44">
        <f>G1979</f>
        <v>0</v>
      </c>
      <c r="H1978" s="45"/>
    </row>
    <row r="1979" spans="1:8" ht="14.25" customHeight="1">
      <c r="A1979" s="9"/>
      <c r="B1979" s="10" t="s">
        <v>231</v>
      </c>
      <c r="C1979" s="339" t="s">
        <v>309</v>
      </c>
      <c r="D1979" s="198">
        <v>59</v>
      </c>
      <c r="E1979" s="198">
        <v>9</v>
      </c>
      <c r="F1979" s="198">
        <v>0</v>
      </c>
      <c r="G1979" s="198">
        <v>0</v>
      </c>
      <c r="H1979" s="338">
        <v>0</v>
      </c>
    </row>
    <row r="1980" spans="1:8" ht="14.25" customHeight="1">
      <c r="A1980" s="2" t="s">
        <v>384</v>
      </c>
      <c r="B1980" s="3" t="s">
        <v>103</v>
      </c>
      <c r="C1980" s="15"/>
      <c r="D1980" s="44">
        <f>SUM(D1981)</f>
        <v>40</v>
      </c>
      <c r="E1980" s="44">
        <f>SUM(E1981)</f>
        <v>12</v>
      </c>
      <c r="F1980" s="44">
        <f>SUM(F1981)</f>
        <v>12</v>
      </c>
      <c r="G1980" s="44">
        <f>SUM(G1981)</f>
        <v>0</v>
      </c>
      <c r="H1980" s="45"/>
    </row>
    <row r="1981" spans="1:8" ht="14.25" customHeight="1">
      <c r="A1981" s="9"/>
      <c r="B1981" s="11" t="s">
        <v>160</v>
      </c>
      <c r="C1981" s="193" t="s">
        <v>649</v>
      </c>
      <c r="D1981" s="340">
        <v>40</v>
      </c>
      <c r="E1981" s="340">
        <v>12</v>
      </c>
      <c r="F1981" s="340">
        <v>12</v>
      </c>
      <c r="G1981" s="340"/>
      <c r="H1981" s="341">
        <v>1</v>
      </c>
    </row>
    <row r="1982" spans="1:8" ht="14.25" customHeight="1">
      <c r="A1982" s="2" t="s">
        <v>385</v>
      </c>
      <c r="B1982" s="3" t="s">
        <v>135</v>
      </c>
      <c r="C1982" s="60"/>
      <c r="D1982" s="44">
        <f>SUM(D1983:D1984)</f>
        <v>34</v>
      </c>
      <c r="E1982" s="44">
        <f>SUM(E1983:E1984)</f>
        <v>29</v>
      </c>
      <c r="F1982" s="44">
        <f>SUM(F1983:F1984)</f>
        <v>29</v>
      </c>
      <c r="G1982" s="44">
        <f>SUM(G1983:G1984)</f>
        <v>0</v>
      </c>
      <c r="H1982" s="45"/>
    </row>
    <row r="1983" spans="1:8" ht="14.25" customHeight="1">
      <c r="A1983" s="5"/>
      <c r="B1983" s="10" t="s">
        <v>160</v>
      </c>
      <c r="C1983" s="339" t="s">
        <v>650</v>
      </c>
      <c r="D1983" s="198">
        <v>20</v>
      </c>
      <c r="E1983" s="198">
        <v>15</v>
      </c>
      <c r="F1983" s="198">
        <v>15</v>
      </c>
      <c r="G1983" s="198"/>
      <c r="H1983" s="338">
        <v>0.4</v>
      </c>
    </row>
    <row r="1984" spans="1:8" ht="14.25" customHeight="1">
      <c r="A1984" s="7"/>
      <c r="B1984" s="13" t="s">
        <v>172</v>
      </c>
      <c r="C1984" s="84" t="s">
        <v>321</v>
      </c>
      <c r="D1984" s="185">
        <v>14</v>
      </c>
      <c r="E1984" s="185">
        <v>14</v>
      </c>
      <c r="F1984" s="185">
        <v>14</v>
      </c>
      <c r="G1984" s="185"/>
      <c r="H1984" s="72">
        <v>1.4</v>
      </c>
    </row>
    <row r="1985" spans="1:8" ht="14.25" customHeight="1">
      <c r="A1985" s="2" t="s">
        <v>528</v>
      </c>
      <c r="B1985" s="3" t="s">
        <v>425</v>
      </c>
      <c r="C1985" s="60"/>
      <c r="D1985" s="44">
        <f>SUM(D1986:D1987)</f>
        <v>80</v>
      </c>
      <c r="E1985" s="44">
        <f>SUM(E1986:E1987)</f>
        <v>40</v>
      </c>
      <c r="F1985" s="44">
        <f>SUM(F1986:F1987)</f>
        <v>40</v>
      </c>
      <c r="G1985" s="44">
        <f>SUM(G1986:G1987)</f>
        <v>0</v>
      </c>
      <c r="H1985" s="45"/>
    </row>
    <row r="1986" spans="1:8" ht="14.25" customHeight="1">
      <c r="A1986" s="12"/>
      <c r="B1986" s="19" t="s">
        <v>240</v>
      </c>
      <c r="C1986" s="342" t="s">
        <v>822</v>
      </c>
      <c r="D1986" s="343">
        <v>30</v>
      </c>
      <c r="E1986" s="343">
        <v>30</v>
      </c>
      <c r="F1986" s="343">
        <v>30</v>
      </c>
      <c r="G1986" s="343"/>
      <c r="H1986" s="344">
        <v>0.1</v>
      </c>
    </row>
    <row r="1987" spans="1:8" ht="14.25" customHeight="1">
      <c r="A1987" s="9"/>
      <c r="B1987" s="11"/>
      <c r="C1987" s="193" t="s">
        <v>823</v>
      </c>
      <c r="D1987" s="340">
        <v>50</v>
      </c>
      <c r="E1987" s="340">
        <v>10</v>
      </c>
      <c r="F1987" s="340">
        <v>10</v>
      </c>
      <c r="G1987" s="340"/>
      <c r="H1987" s="341">
        <v>0.2</v>
      </c>
    </row>
    <row r="1988" spans="1:8" ht="14.25" customHeight="1">
      <c r="A1988" s="2" t="s">
        <v>445</v>
      </c>
      <c r="B1988" s="3" t="s">
        <v>824</v>
      </c>
      <c r="C1988" s="60"/>
      <c r="D1988" s="44">
        <f>SUM(D1989:D1990)</f>
        <v>90</v>
      </c>
      <c r="E1988" s="44">
        <f>SUM(E1989:E1990)</f>
        <v>87</v>
      </c>
      <c r="F1988" s="44">
        <f>SUM(F1989:F1990)</f>
        <v>87</v>
      </c>
      <c r="G1988" s="44">
        <f>SUM(G1989:G1990)</f>
        <v>0</v>
      </c>
      <c r="H1988" s="45"/>
    </row>
    <row r="1989" spans="1:8" ht="14.25" customHeight="1">
      <c r="A1989" s="112"/>
      <c r="B1989" s="163" t="s">
        <v>240</v>
      </c>
      <c r="C1989" s="190" t="s">
        <v>822</v>
      </c>
      <c r="D1989" s="143">
        <v>50</v>
      </c>
      <c r="E1989" s="143">
        <v>50</v>
      </c>
      <c r="F1989" s="143">
        <v>50</v>
      </c>
      <c r="G1989" s="143"/>
      <c r="H1989" s="202">
        <v>0.1</v>
      </c>
    </row>
    <row r="1990" spans="1:8" ht="14.25" customHeight="1">
      <c r="A1990" s="9"/>
      <c r="B1990" s="11"/>
      <c r="C1990" s="193" t="s">
        <v>823</v>
      </c>
      <c r="D1990" s="340">
        <v>40</v>
      </c>
      <c r="E1990" s="340">
        <v>37</v>
      </c>
      <c r="F1990" s="340">
        <v>37</v>
      </c>
      <c r="G1990" s="340"/>
      <c r="H1990" s="341">
        <v>0.2</v>
      </c>
    </row>
    <row r="1991" spans="1:8" ht="14.25" customHeight="1">
      <c r="A1991" s="2" t="s">
        <v>889</v>
      </c>
      <c r="B1991" s="3" t="s">
        <v>101</v>
      </c>
      <c r="C1991" s="60"/>
      <c r="D1991" s="44">
        <f>SUM(D1992:D1995)</f>
        <v>97</v>
      </c>
      <c r="E1991" s="44">
        <f>SUM(E1992:E1995)</f>
        <v>71</v>
      </c>
      <c r="F1991" s="44">
        <f>SUM(F1992:F1995)</f>
        <v>71</v>
      </c>
      <c r="G1991" s="44">
        <f>SUM(G1992:G1995)</f>
        <v>0</v>
      </c>
      <c r="H1991" s="45"/>
    </row>
    <row r="1992" spans="1:8" ht="14.25" customHeight="1">
      <c r="A1992" s="5"/>
      <c r="B1992" s="10" t="s">
        <v>240</v>
      </c>
      <c r="C1992" s="339" t="s">
        <v>296</v>
      </c>
      <c r="D1992" s="198">
        <v>10</v>
      </c>
      <c r="E1992" s="198">
        <v>6</v>
      </c>
      <c r="F1992" s="198">
        <v>6</v>
      </c>
      <c r="G1992" s="198"/>
      <c r="H1992" s="338">
        <v>0.8</v>
      </c>
    </row>
    <row r="1993" spans="1:8" ht="14.25" customHeight="1">
      <c r="A1993" s="5"/>
      <c r="B1993" s="10"/>
      <c r="C1993" s="339" t="s">
        <v>750</v>
      </c>
      <c r="D1993" s="198">
        <v>24</v>
      </c>
      <c r="E1993" s="198">
        <v>24</v>
      </c>
      <c r="F1993" s="198">
        <v>24</v>
      </c>
      <c r="G1993" s="198"/>
      <c r="H1993" s="338">
        <v>0.4</v>
      </c>
    </row>
    <row r="1994" spans="1:8" ht="14.25" customHeight="1">
      <c r="A1994" s="5"/>
      <c r="B1994" s="14"/>
      <c r="C1994" s="339" t="s">
        <v>816</v>
      </c>
      <c r="D1994" s="198">
        <v>30</v>
      </c>
      <c r="E1994" s="198">
        <v>30</v>
      </c>
      <c r="F1994" s="198">
        <v>30</v>
      </c>
      <c r="G1994" s="198"/>
      <c r="H1994" s="338">
        <v>0.2</v>
      </c>
    </row>
    <row r="1995" spans="1:8" ht="14.25" customHeight="1">
      <c r="A1995" s="9"/>
      <c r="B1995" s="11"/>
      <c r="C1995" s="193" t="s">
        <v>821</v>
      </c>
      <c r="D1995" s="340">
        <v>33</v>
      </c>
      <c r="E1995" s="340">
        <v>11</v>
      </c>
      <c r="F1995" s="340">
        <v>11</v>
      </c>
      <c r="G1995" s="340"/>
      <c r="H1995" s="341">
        <v>0.8</v>
      </c>
    </row>
    <row r="1996" spans="1:8" ht="14.25" customHeight="1">
      <c r="A1996" s="2" t="s">
        <v>890</v>
      </c>
      <c r="B1996" s="3" t="s">
        <v>104</v>
      </c>
      <c r="C1996" s="60"/>
      <c r="D1996" s="44">
        <f>SUM(D1997:D1998)</f>
        <v>95</v>
      </c>
      <c r="E1996" s="44">
        <f>SUM(E1997:E1998)</f>
        <v>44</v>
      </c>
      <c r="F1996" s="44">
        <f>SUM(F1997:F1998)</f>
        <v>44</v>
      </c>
      <c r="G1996" s="44">
        <f>SUM(G1997:G1998)</f>
        <v>0</v>
      </c>
      <c r="H1996" s="45"/>
    </row>
    <row r="1997" spans="1:8" ht="14.25" customHeight="1">
      <c r="A1997" s="5"/>
      <c r="B1997" s="10" t="s">
        <v>160</v>
      </c>
      <c r="C1997" s="339" t="s">
        <v>651</v>
      </c>
      <c r="D1997" s="198">
        <v>50</v>
      </c>
      <c r="E1997" s="198">
        <v>31</v>
      </c>
      <c r="F1997" s="198">
        <v>31</v>
      </c>
      <c r="G1997" s="198"/>
      <c r="H1997" s="338">
        <v>0.3</v>
      </c>
    </row>
    <row r="1998" spans="1:8" ht="14.25" customHeight="1">
      <c r="A1998" s="9"/>
      <c r="B1998" s="11"/>
      <c r="C1998" s="193" t="s">
        <v>652</v>
      </c>
      <c r="D1998" s="340">
        <v>45</v>
      </c>
      <c r="E1998" s="340">
        <v>13</v>
      </c>
      <c r="F1998" s="340">
        <v>13</v>
      </c>
      <c r="G1998" s="340"/>
      <c r="H1998" s="341">
        <v>0.2</v>
      </c>
    </row>
    <row r="1999" spans="1:8" ht="14.25" customHeight="1">
      <c r="A1999" s="2" t="s">
        <v>891</v>
      </c>
      <c r="B1999" s="3" t="s">
        <v>400</v>
      </c>
      <c r="C1999" s="60"/>
      <c r="D1999" s="44">
        <f>SUM(D2000:D2001)</f>
        <v>167</v>
      </c>
      <c r="E1999" s="44">
        <f>SUM(E2000:E2001)</f>
        <v>153</v>
      </c>
      <c r="F1999" s="44">
        <f>SUM(F2000:F2001)</f>
        <v>153</v>
      </c>
      <c r="G1999" s="44">
        <f>SUM(G2000:G2001)</f>
        <v>0</v>
      </c>
      <c r="H1999" s="45"/>
    </row>
    <row r="2000" spans="1:8" ht="14.25" customHeight="1">
      <c r="A2000" s="33"/>
      <c r="B2000" s="163" t="s">
        <v>93</v>
      </c>
      <c r="C2000" s="190" t="s">
        <v>710</v>
      </c>
      <c r="D2000" s="143">
        <v>126</v>
      </c>
      <c r="E2000" s="143">
        <v>126</v>
      </c>
      <c r="F2000" s="143">
        <v>126</v>
      </c>
      <c r="G2000" s="143"/>
      <c r="H2000" s="202">
        <v>0.15</v>
      </c>
    </row>
    <row r="2001" spans="1:8" ht="14.25" customHeight="1">
      <c r="A2001" s="9"/>
      <c r="B2001" s="11"/>
      <c r="C2001" s="193" t="s">
        <v>710</v>
      </c>
      <c r="D2001" s="340">
        <v>41</v>
      </c>
      <c r="E2001" s="340">
        <v>27</v>
      </c>
      <c r="F2001" s="340">
        <v>27</v>
      </c>
      <c r="G2001" s="340"/>
      <c r="H2001" s="341">
        <v>0.2</v>
      </c>
    </row>
    <row r="2002" spans="1:8" ht="14.25" customHeight="1">
      <c r="A2002" s="7" t="s">
        <v>892</v>
      </c>
      <c r="B2002" s="8" t="s">
        <v>67</v>
      </c>
      <c r="C2002" s="46"/>
      <c r="D2002" s="71">
        <f>SUM(D2003:D2003)</f>
        <v>300</v>
      </c>
      <c r="E2002" s="71">
        <f>SUM(E2003:E2003)</f>
        <v>193</v>
      </c>
      <c r="F2002" s="71">
        <f>SUM(F2003:F2003)</f>
        <v>193</v>
      </c>
      <c r="G2002" s="71">
        <f>SUM(G2003:G2003)</f>
        <v>0</v>
      </c>
      <c r="H2002" s="72"/>
    </row>
    <row r="2003" spans="1:8" ht="14.25" customHeight="1">
      <c r="A2003" s="5"/>
      <c r="B2003" s="10" t="s">
        <v>160</v>
      </c>
      <c r="C2003" s="390" t="s">
        <v>653</v>
      </c>
      <c r="D2003" s="198">
        <v>300</v>
      </c>
      <c r="E2003" s="198">
        <v>193</v>
      </c>
      <c r="F2003" s="198">
        <v>193</v>
      </c>
      <c r="G2003" s="198"/>
      <c r="H2003" s="338">
        <v>0.1</v>
      </c>
    </row>
    <row r="2004" spans="1:8" ht="14.25" customHeight="1">
      <c r="A2004" s="2" t="s">
        <v>893</v>
      </c>
      <c r="B2004" s="3" t="s">
        <v>46</v>
      </c>
      <c r="C2004" s="60"/>
      <c r="D2004" s="44">
        <f>SUM(D2005)</f>
        <v>1200</v>
      </c>
      <c r="E2004" s="44">
        <f>SUM(E2005)</f>
        <v>186</v>
      </c>
      <c r="F2004" s="44">
        <f>SUM(F2005)</f>
        <v>186</v>
      </c>
      <c r="G2004" s="44">
        <f>SUM(G2005)</f>
        <v>0</v>
      </c>
      <c r="H2004" s="45"/>
    </row>
    <row r="2005" spans="1:8" ht="14.25" customHeight="1">
      <c r="A2005" s="69"/>
      <c r="B2005" s="11" t="s">
        <v>160</v>
      </c>
      <c r="C2005" s="193" t="s">
        <v>654</v>
      </c>
      <c r="D2005" s="340">
        <v>1200</v>
      </c>
      <c r="E2005" s="340">
        <v>186</v>
      </c>
      <c r="F2005" s="340">
        <v>186</v>
      </c>
      <c r="G2005" s="340"/>
      <c r="H2005" s="341">
        <v>0.4</v>
      </c>
    </row>
    <row r="2006" spans="1:8" s="4" customFormat="1" ht="14.25" customHeight="1">
      <c r="A2006" s="64">
        <v>24</v>
      </c>
      <c r="B2006" s="3" t="s">
        <v>535</v>
      </c>
      <c r="C2006" s="40"/>
      <c r="D2006" s="44">
        <f>SUM(D2007)</f>
        <v>42</v>
      </c>
      <c r="E2006" s="44">
        <f>SUM(E2007)</f>
        <v>36</v>
      </c>
      <c r="F2006" s="44">
        <f>SUM(F2007)</f>
        <v>36</v>
      </c>
      <c r="G2006" s="44">
        <f>SUM(G2007)</f>
        <v>0</v>
      </c>
      <c r="H2006" s="155"/>
    </row>
    <row r="2007" spans="1:8" ht="14.25" customHeight="1">
      <c r="A2007" s="92"/>
      <c r="B2007" s="163" t="s">
        <v>93</v>
      </c>
      <c r="C2007" s="190" t="s">
        <v>710</v>
      </c>
      <c r="D2007" s="143">
        <v>42</v>
      </c>
      <c r="E2007" s="143">
        <v>36</v>
      </c>
      <c r="F2007" s="143">
        <v>36</v>
      </c>
      <c r="G2007" s="143"/>
      <c r="H2007" s="202">
        <v>0.2</v>
      </c>
    </row>
    <row r="2008" spans="1:8" ht="14.25" customHeight="1">
      <c r="A2008" s="64">
        <v>25</v>
      </c>
      <c r="B2008" s="3" t="s">
        <v>429</v>
      </c>
      <c r="C2008" s="60"/>
      <c r="D2008" s="44">
        <f>SUM(D2009:D2010)</f>
        <v>66</v>
      </c>
      <c r="E2008" s="44">
        <f>SUM(E2009:E2010)</f>
        <v>25</v>
      </c>
      <c r="F2008" s="44">
        <f>SUM(F2009:F2010)</f>
        <v>25</v>
      </c>
      <c r="G2008" s="44">
        <f>SUM(G2009:G2010)</f>
        <v>0</v>
      </c>
      <c r="H2008" s="45"/>
    </row>
    <row r="2009" spans="1:8" ht="14.25" customHeight="1">
      <c r="A2009" s="92"/>
      <c r="B2009" s="163" t="s">
        <v>240</v>
      </c>
      <c r="C2009" s="190" t="s">
        <v>830</v>
      </c>
      <c r="D2009" s="143">
        <v>33</v>
      </c>
      <c r="E2009" s="143">
        <v>13</v>
      </c>
      <c r="F2009" s="143">
        <v>13</v>
      </c>
      <c r="G2009" s="143"/>
      <c r="H2009" s="202">
        <v>0.8</v>
      </c>
    </row>
    <row r="2010" spans="1:8" ht="14.25" customHeight="1">
      <c r="A2010" s="69"/>
      <c r="B2010" s="11"/>
      <c r="C2010" s="193" t="s">
        <v>831</v>
      </c>
      <c r="D2010" s="340">
        <v>33</v>
      </c>
      <c r="E2010" s="340">
        <v>12</v>
      </c>
      <c r="F2010" s="340">
        <v>12</v>
      </c>
      <c r="G2010" s="340"/>
      <c r="H2010" s="341">
        <v>0.9</v>
      </c>
    </row>
    <row r="2011" spans="1:8" ht="14.25" customHeight="1">
      <c r="A2011" s="64">
        <v>26</v>
      </c>
      <c r="B2011" s="3" t="s">
        <v>136</v>
      </c>
      <c r="C2011" s="60"/>
      <c r="D2011" s="44">
        <f>SUM(D2012:D2015)</f>
        <v>355</v>
      </c>
      <c r="E2011" s="44">
        <f>SUM(E2012:E2015)</f>
        <v>141</v>
      </c>
      <c r="F2011" s="44">
        <f>SUM(F2012:F2015)</f>
        <v>141</v>
      </c>
      <c r="G2011" s="44">
        <f>SUM(G2012:G2015)</f>
        <v>0</v>
      </c>
      <c r="H2011" s="45"/>
    </row>
    <row r="2012" spans="1:8" ht="14.25" customHeight="1">
      <c r="A2012" s="67"/>
      <c r="B2012" s="10" t="s">
        <v>160</v>
      </c>
      <c r="C2012" s="339" t="s">
        <v>655</v>
      </c>
      <c r="D2012" s="198">
        <v>70</v>
      </c>
      <c r="E2012" s="198">
        <v>43</v>
      </c>
      <c r="F2012" s="198">
        <v>43</v>
      </c>
      <c r="G2012" s="198"/>
      <c r="H2012" s="338">
        <v>0.15</v>
      </c>
    </row>
    <row r="2013" spans="1:8" ht="14.25" customHeight="1">
      <c r="A2013" s="67"/>
      <c r="B2013" s="10"/>
      <c r="C2013" s="339" t="s">
        <v>656</v>
      </c>
      <c r="D2013" s="198">
        <v>115</v>
      </c>
      <c r="E2013" s="198">
        <v>72</v>
      </c>
      <c r="F2013" s="198">
        <v>72</v>
      </c>
      <c r="G2013" s="198"/>
      <c r="H2013" s="338">
        <v>0.5</v>
      </c>
    </row>
    <row r="2014" spans="1:8" ht="14.25" customHeight="1">
      <c r="A2014" s="67"/>
      <c r="B2014" s="10"/>
      <c r="C2014" s="339" t="s">
        <v>657</v>
      </c>
      <c r="D2014" s="198">
        <v>150</v>
      </c>
      <c r="E2014" s="198">
        <v>22</v>
      </c>
      <c r="F2014" s="198">
        <v>22</v>
      </c>
      <c r="G2014" s="198"/>
      <c r="H2014" s="338">
        <v>0.3</v>
      </c>
    </row>
    <row r="2015" spans="1:8" ht="14.25" customHeight="1">
      <c r="A2015" s="69"/>
      <c r="B2015" s="11"/>
      <c r="C2015" s="193" t="s">
        <v>658</v>
      </c>
      <c r="D2015" s="340">
        <v>20</v>
      </c>
      <c r="E2015" s="340">
        <v>4</v>
      </c>
      <c r="F2015" s="340">
        <v>4</v>
      </c>
      <c r="G2015" s="340"/>
      <c r="H2015" s="341">
        <v>0.6</v>
      </c>
    </row>
    <row r="2016" spans="1:8" ht="14.25" customHeight="1">
      <c r="A2016" s="64">
        <v>27</v>
      </c>
      <c r="B2016" s="3" t="s">
        <v>255</v>
      </c>
      <c r="C2016" s="60"/>
      <c r="D2016" s="44">
        <f>SUM(D2017:D2017)</f>
        <v>234</v>
      </c>
      <c r="E2016" s="44">
        <f>SUM(E2017:E2017)</f>
        <v>214</v>
      </c>
      <c r="F2016" s="44">
        <f>SUM(F2017:F2017)</f>
        <v>214</v>
      </c>
      <c r="G2016" s="44">
        <f>SUM(G2017:G2017)</f>
        <v>0</v>
      </c>
      <c r="H2016" s="45"/>
    </row>
    <row r="2017" spans="1:8" ht="14.25" customHeight="1">
      <c r="A2017" s="83"/>
      <c r="B2017" s="47" t="s">
        <v>93</v>
      </c>
      <c r="C2017" s="84" t="s">
        <v>778</v>
      </c>
      <c r="D2017" s="185">
        <v>234</v>
      </c>
      <c r="E2017" s="185">
        <v>214</v>
      </c>
      <c r="F2017" s="185">
        <v>214</v>
      </c>
      <c r="G2017" s="185"/>
      <c r="H2017" s="72">
        <v>0.16</v>
      </c>
    </row>
    <row r="2018" spans="1:8" ht="14.25" customHeight="1">
      <c r="A2018" s="64">
        <v>28</v>
      </c>
      <c r="B2018" s="3" t="s">
        <v>137</v>
      </c>
      <c r="C2018" s="60"/>
      <c r="D2018" s="44">
        <f>SUM(D2019:D2026)</f>
        <v>1877</v>
      </c>
      <c r="E2018" s="44">
        <f>SUM(E2019:E2026)</f>
        <v>750</v>
      </c>
      <c r="F2018" s="44">
        <f>SUM(F2019:F2026)</f>
        <v>750</v>
      </c>
      <c r="G2018" s="44">
        <f>SUM(G2019:G2026)</f>
        <v>0</v>
      </c>
      <c r="H2018" s="45"/>
    </row>
    <row r="2019" spans="1:8" ht="14.25" customHeight="1">
      <c r="A2019" s="67"/>
      <c r="B2019" s="10" t="s">
        <v>160</v>
      </c>
      <c r="C2019" s="339" t="s">
        <v>659</v>
      </c>
      <c r="D2019" s="198">
        <v>1100</v>
      </c>
      <c r="E2019" s="198">
        <v>216</v>
      </c>
      <c r="F2019" s="198">
        <v>216</v>
      </c>
      <c r="G2019" s="198"/>
      <c r="H2019" s="338">
        <v>0.2</v>
      </c>
    </row>
    <row r="2020" spans="1:8" ht="14.25" customHeight="1">
      <c r="A2020" s="67"/>
      <c r="B2020" s="10"/>
      <c r="C2020" s="339" t="s">
        <v>660</v>
      </c>
      <c r="D2020" s="198">
        <v>240</v>
      </c>
      <c r="E2020" s="198">
        <v>240</v>
      </c>
      <c r="F2020" s="198">
        <v>240</v>
      </c>
      <c r="G2020" s="198"/>
      <c r="H2020" s="338">
        <v>0.5</v>
      </c>
    </row>
    <row r="2021" spans="1:8" ht="14.25" customHeight="1">
      <c r="A2021" s="67"/>
      <c r="B2021" s="10"/>
      <c r="C2021" s="339" t="s">
        <v>661</v>
      </c>
      <c r="D2021" s="198">
        <v>50</v>
      </c>
      <c r="E2021" s="198">
        <v>2</v>
      </c>
      <c r="F2021" s="198">
        <v>2</v>
      </c>
      <c r="G2021" s="198"/>
      <c r="H2021" s="338">
        <v>0.65</v>
      </c>
    </row>
    <row r="2022" spans="1:8" ht="14.25" customHeight="1">
      <c r="A2022" s="67"/>
      <c r="B2022" s="10"/>
      <c r="C2022" s="339" t="s">
        <v>662</v>
      </c>
      <c r="D2022" s="198">
        <v>220</v>
      </c>
      <c r="E2022" s="198">
        <v>77</v>
      </c>
      <c r="F2022" s="198">
        <v>77</v>
      </c>
      <c r="G2022" s="198"/>
      <c r="H2022" s="338">
        <v>0.5</v>
      </c>
    </row>
    <row r="2023" spans="1:8" ht="14.25" customHeight="1">
      <c r="A2023" s="67"/>
      <c r="B2023" s="10" t="s">
        <v>184</v>
      </c>
      <c r="C2023" s="339" t="s">
        <v>697</v>
      </c>
      <c r="D2023" s="198">
        <v>16</v>
      </c>
      <c r="E2023" s="198">
        <v>16</v>
      </c>
      <c r="F2023" s="198">
        <v>16</v>
      </c>
      <c r="G2023" s="198">
        <v>0</v>
      </c>
      <c r="H2023" s="338">
        <v>0.7</v>
      </c>
    </row>
    <row r="2024" spans="1:8" ht="14.25" customHeight="1">
      <c r="A2024" s="68"/>
      <c r="B2024" s="19" t="s">
        <v>240</v>
      </c>
      <c r="C2024" s="339" t="s">
        <v>811</v>
      </c>
      <c r="D2024" s="198">
        <v>13</v>
      </c>
      <c r="E2024" s="198">
        <v>13</v>
      </c>
      <c r="F2024" s="198">
        <v>13</v>
      </c>
      <c r="G2024" s="198"/>
      <c r="H2024" s="338">
        <v>0.2</v>
      </c>
    </row>
    <row r="2025" spans="1:8" ht="14.25" customHeight="1">
      <c r="A2025" s="68"/>
      <c r="B2025" s="19"/>
      <c r="C2025" s="339" t="s">
        <v>296</v>
      </c>
      <c r="D2025" s="198">
        <v>10</v>
      </c>
      <c r="E2025" s="198">
        <v>10</v>
      </c>
      <c r="F2025" s="198">
        <v>10</v>
      </c>
      <c r="G2025" s="198"/>
      <c r="H2025" s="338">
        <v>0.8</v>
      </c>
    </row>
    <row r="2026" spans="1:8" ht="14.25" customHeight="1">
      <c r="A2026" s="69"/>
      <c r="B2026" s="70" t="s">
        <v>93</v>
      </c>
      <c r="C2026" s="193" t="s">
        <v>710</v>
      </c>
      <c r="D2026" s="340">
        <v>228</v>
      </c>
      <c r="E2026" s="340">
        <v>176</v>
      </c>
      <c r="F2026" s="340">
        <v>176</v>
      </c>
      <c r="G2026" s="340"/>
      <c r="H2026" s="341">
        <v>0.2</v>
      </c>
    </row>
    <row r="2027" spans="1:8" ht="14.25" customHeight="1">
      <c r="A2027" s="276">
        <v>29</v>
      </c>
      <c r="B2027" s="273" t="s">
        <v>405</v>
      </c>
      <c r="C2027" s="190"/>
      <c r="D2027" s="179">
        <f>SUM(D2028:D2029)</f>
        <v>90</v>
      </c>
      <c r="E2027" s="179">
        <f>SUM(E2028:E2029)</f>
        <v>74</v>
      </c>
      <c r="F2027" s="179">
        <f>SUM(F2028:F2029)</f>
        <v>74</v>
      </c>
      <c r="G2027" s="179">
        <f>SUM(G2028:G2029)</f>
        <v>0</v>
      </c>
      <c r="H2027" s="202"/>
    </row>
    <row r="2028" spans="1:8" ht="14.25" customHeight="1">
      <c r="A2028" s="67"/>
      <c r="B2028" s="93" t="s">
        <v>240</v>
      </c>
      <c r="C2028" s="339" t="s">
        <v>822</v>
      </c>
      <c r="D2028" s="198">
        <v>40</v>
      </c>
      <c r="E2028" s="198">
        <v>40</v>
      </c>
      <c r="F2028" s="198">
        <v>40</v>
      </c>
      <c r="G2028" s="198"/>
      <c r="H2028" s="338">
        <v>0.1</v>
      </c>
    </row>
    <row r="2029" spans="1:8" ht="14.25" customHeight="1">
      <c r="A2029" s="67"/>
      <c r="B2029" s="93"/>
      <c r="C2029" s="339" t="s">
        <v>823</v>
      </c>
      <c r="D2029" s="198">
        <v>50</v>
      </c>
      <c r="E2029" s="198">
        <v>34</v>
      </c>
      <c r="F2029" s="198">
        <v>34</v>
      </c>
      <c r="G2029" s="198"/>
      <c r="H2029" s="338">
        <v>0.2</v>
      </c>
    </row>
    <row r="2030" spans="1:8" ht="14.25" customHeight="1">
      <c r="A2030" s="64">
        <v>30</v>
      </c>
      <c r="B2030" s="3" t="s">
        <v>832</v>
      </c>
      <c r="C2030" s="60"/>
      <c r="D2030" s="44">
        <f>SUM(D2031)</f>
        <v>14</v>
      </c>
      <c r="E2030" s="44">
        <f>SUM(E2031)</f>
        <v>14</v>
      </c>
      <c r="F2030" s="44">
        <f>SUM(F2031)</f>
        <v>14</v>
      </c>
      <c r="G2030" s="44">
        <f>SUM(G2031)</f>
        <v>0</v>
      </c>
      <c r="H2030" s="45"/>
    </row>
    <row r="2031" spans="1:8" ht="14.25" customHeight="1">
      <c r="A2031" s="248"/>
      <c r="B2031" s="133" t="s">
        <v>240</v>
      </c>
      <c r="C2031" s="195" t="s">
        <v>811</v>
      </c>
      <c r="D2031" s="426">
        <v>14</v>
      </c>
      <c r="E2031" s="426">
        <v>14</v>
      </c>
      <c r="F2031" s="426">
        <v>14</v>
      </c>
      <c r="G2031" s="426"/>
      <c r="H2031" s="431">
        <v>0.2</v>
      </c>
    </row>
    <row r="2032" spans="1:8" ht="14.25" customHeight="1">
      <c r="A2032" s="64">
        <v>31</v>
      </c>
      <c r="B2032" s="3" t="s">
        <v>826</v>
      </c>
      <c r="C2032" s="60"/>
      <c r="D2032" s="44">
        <f>SUM(D2033:D2033)</f>
        <v>90</v>
      </c>
      <c r="E2032" s="44">
        <f>SUM(E2033:E2033)</f>
        <v>90</v>
      </c>
      <c r="F2032" s="44">
        <f>SUM(F2033:F2033)</f>
        <v>90</v>
      </c>
      <c r="G2032" s="44">
        <f>SUM(G2033:G2033)</f>
        <v>0</v>
      </c>
      <c r="H2032" s="45"/>
    </row>
    <row r="2033" spans="1:8" ht="14.25" customHeight="1">
      <c r="A2033" s="248"/>
      <c r="B2033" s="133" t="s">
        <v>240</v>
      </c>
      <c r="C2033" s="195" t="s">
        <v>825</v>
      </c>
      <c r="D2033" s="426">
        <v>90</v>
      </c>
      <c r="E2033" s="426">
        <v>90</v>
      </c>
      <c r="F2033" s="426">
        <v>90</v>
      </c>
      <c r="G2033" s="426"/>
      <c r="H2033" s="431">
        <v>0.2</v>
      </c>
    </row>
    <row r="2034" spans="1:8" ht="14.25" customHeight="1">
      <c r="A2034" s="64">
        <v>32</v>
      </c>
      <c r="B2034" s="3" t="s">
        <v>346</v>
      </c>
      <c r="C2034" s="60"/>
      <c r="D2034" s="44">
        <f>SUM(D2035:D2037)</f>
        <v>205</v>
      </c>
      <c r="E2034" s="44">
        <f>SUM(E2035:E2037)</f>
        <v>172</v>
      </c>
      <c r="F2034" s="44">
        <f>SUM(F2035:F2037)</f>
        <v>172</v>
      </c>
      <c r="G2034" s="44">
        <f>SUM(G2035:G2037)</f>
        <v>0</v>
      </c>
      <c r="H2034" s="45"/>
    </row>
    <row r="2035" spans="1:8" ht="14.25" customHeight="1">
      <c r="A2035" s="67"/>
      <c r="B2035" s="264" t="s">
        <v>160</v>
      </c>
      <c r="C2035" s="339" t="s">
        <v>663</v>
      </c>
      <c r="D2035" s="198">
        <v>115</v>
      </c>
      <c r="E2035" s="198">
        <v>112</v>
      </c>
      <c r="F2035" s="198">
        <v>112</v>
      </c>
      <c r="G2035" s="198"/>
      <c r="H2035" s="338">
        <v>0.3</v>
      </c>
    </row>
    <row r="2036" spans="1:8" ht="14.25" customHeight="1">
      <c r="A2036" s="68"/>
      <c r="B2036" s="274" t="s">
        <v>240</v>
      </c>
      <c r="C2036" s="342" t="s">
        <v>822</v>
      </c>
      <c r="D2036" s="343">
        <v>40</v>
      </c>
      <c r="E2036" s="343">
        <v>40</v>
      </c>
      <c r="F2036" s="343">
        <v>40</v>
      </c>
      <c r="G2036" s="343"/>
      <c r="H2036" s="344">
        <v>0.1</v>
      </c>
    </row>
    <row r="2037" spans="1:8" ht="14.25" customHeight="1">
      <c r="A2037" s="69"/>
      <c r="B2037" s="249"/>
      <c r="C2037" s="193" t="s">
        <v>825</v>
      </c>
      <c r="D2037" s="340">
        <v>50</v>
      </c>
      <c r="E2037" s="340">
        <v>20</v>
      </c>
      <c r="F2037" s="340">
        <v>20</v>
      </c>
      <c r="G2037" s="340"/>
      <c r="H2037" s="341">
        <v>0.2</v>
      </c>
    </row>
    <row r="2038" spans="1:8" ht="14.25" customHeight="1">
      <c r="A2038" s="59">
        <v>33</v>
      </c>
      <c r="B2038" s="3" t="s">
        <v>47</v>
      </c>
      <c r="C2038" s="15"/>
      <c r="D2038" s="44">
        <f>SUM(D2039:D2045)</f>
        <v>2774</v>
      </c>
      <c r="E2038" s="44">
        <f>SUM(E2039:E2045)</f>
        <v>1896</v>
      </c>
      <c r="F2038" s="44">
        <f>SUM(F2039:F2045)</f>
        <v>1896</v>
      </c>
      <c r="G2038" s="44">
        <f>SUM(G2039:G2045)</f>
        <v>0</v>
      </c>
      <c r="H2038" s="45"/>
    </row>
    <row r="2039" spans="1:8" ht="14.25" customHeight="1">
      <c r="A2039" s="150"/>
      <c r="B2039" s="10" t="s">
        <v>160</v>
      </c>
      <c r="C2039" s="339" t="s">
        <v>664</v>
      </c>
      <c r="D2039" s="198">
        <v>350</v>
      </c>
      <c r="E2039" s="198">
        <v>52</v>
      </c>
      <c r="F2039" s="198">
        <v>52</v>
      </c>
      <c r="G2039" s="198"/>
      <c r="H2039" s="338">
        <v>0.2</v>
      </c>
    </row>
    <row r="2040" spans="1:8" ht="14.25" customHeight="1">
      <c r="A2040" s="150"/>
      <c r="B2040" s="10"/>
      <c r="C2040" s="339" t="s">
        <v>665</v>
      </c>
      <c r="D2040" s="198">
        <v>10</v>
      </c>
      <c r="E2040" s="198">
        <v>8</v>
      </c>
      <c r="F2040" s="198">
        <v>8</v>
      </c>
      <c r="G2040" s="198"/>
      <c r="H2040" s="338">
        <v>0.5</v>
      </c>
    </row>
    <row r="2041" spans="1:8" ht="14.25" customHeight="1">
      <c r="A2041" s="150"/>
      <c r="B2041" s="10"/>
      <c r="C2041" s="339" t="s">
        <v>666</v>
      </c>
      <c r="D2041" s="198">
        <v>10</v>
      </c>
      <c r="E2041" s="198">
        <v>7</v>
      </c>
      <c r="F2041" s="198">
        <v>7</v>
      </c>
      <c r="G2041" s="198"/>
      <c r="H2041" s="338">
        <v>0.7</v>
      </c>
    </row>
    <row r="2042" spans="1:8" ht="14.25" customHeight="1">
      <c r="A2042" s="150"/>
      <c r="B2042" s="10"/>
      <c r="C2042" s="339" t="s">
        <v>644</v>
      </c>
      <c r="D2042" s="198">
        <v>300</v>
      </c>
      <c r="E2042" s="198">
        <v>278</v>
      </c>
      <c r="F2042" s="198">
        <v>278</v>
      </c>
      <c r="G2042" s="198"/>
      <c r="H2042" s="338">
        <v>0.2</v>
      </c>
    </row>
    <row r="2043" spans="1:8" ht="14.25" customHeight="1">
      <c r="A2043" s="150"/>
      <c r="B2043" s="10" t="s">
        <v>184</v>
      </c>
      <c r="C2043" s="339" t="s">
        <v>697</v>
      </c>
      <c r="D2043" s="198">
        <v>60</v>
      </c>
      <c r="E2043" s="198">
        <v>60</v>
      </c>
      <c r="F2043" s="198">
        <v>60</v>
      </c>
      <c r="G2043" s="198">
        <v>0</v>
      </c>
      <c r="H2043" s="338">
        <v>0.5</v>
      </c>
    </row>
    <row r="2044" spans="1:8" ht="14.25" customHeight="1">
      <c r="A2044" s="152"/>
      <c r="B2044" s="13" t="s">
        <v>231</v>
      </c>
      <c r="C2044" s="84" t="s">
        <v>586</v>
      </c>
      <c r="D2044" s="185">
        <v>166</v>
      </c>
      <c r="E2044" s="185">
        <v>81</v>
      </c>
      <c r="F2044" s="185">
        <v>81</v>
      </c>
      <c r="G2044" s="185">
        <v>0</v>
      </c>
      <c r="H2044" s="72">
        <v>0.2</v>
      </c>
    </row>
    <row r="2045" spans="1:8" ht="14.25" customHeight="1">
      <c r="A2045" s="152"/>
      <c r="B2045" s="13"/>
      <c r="C2045" s="84" t="s">
        <v>587</v>
      </c>
      <c r="D2045" s="185">
        <v>1878</v>
      </c>
      <c r="E2045" s="185">
        <v>1410</v>
      </c>
      <c r="F2045" s="185">
        <v>1410</v>
      </c>
      <c r="G2045" s="185">
        <v>0</v>
      </c>
      <c r="H2045" s="72">
        <v>0.4</v>
      </c>
    </row>
    <row r="2046" spans="1:8" ht="14.25" customHeight="1">
      <c r="A2046" s="59">
        <v>34</v>
      </c>
      <c r="B2046" s="3" t="s">
        <v>265</v>
      </c>
      <c r="C2046" s="98"/>
      <c r="D2046" s="21">
        <f>SUM(D2047:D2050)</f>
        <v>638</v>
      </c>
      <c r="E2046" s="21">
        <f>SUM(E2047:E2050)</f>
        <v>202</v>
      </c>
      <c r="F2046" s="21">
        <f>SUM(F2047:F2050)</f>
        <v>202</v>
      </c>
      <c r="G2046" s="21">
        <f>SUM(G2047:G2050)</f>
        <v>0</v>
      </c>
      <c r="H2046" s="16"/>
    </row>
    <row r="2047" spans="1:8" ht="14.25" customHeight="1">
      <c r="A2047" s="150"/>
      <c r="B2047" s="10" t="s">
        <v>240</v>
      </c>
      <c r="C2047" s="390" t="s">
        <v>296</v>
      </c>
      <c r="D2047" s="93">
        <v>10</v>
      </c>
      <c r="E2047" s="93">
        <v>10</v>
      </c>
      <c r="F2047" s="93">
        <v>10</v>
      </c>
      <c r="G2047" s="93"/>
      <c r="H2047" s="391">
        <v>0.8</v>
      </c>
    </row>
    <row r="2048" spans="1:8" ht="14.25" customHeight="1">
      <c r="A2048" s="150"/>
      <c r="B2048" s="10"/>
      <c r="C2048" s="390" t="s">
        <v>827</v>
      </c>
      <c r="D2048" s="93">
        <v>8</v>
      </c>
      <c r="E2048" s="93">
        <v>4</v>
      </c>
      <c r="F2048" s="93">
        <v>4</v>
      </c>
      <c r="G2048" s="93"/>
      <c r="H2048" s="391">
        <v>0.6</v>
      </c>
    </row>
    <row r="2049" spans="1:8" ht="14.25" customHeight="1">
      <c r="A2049" s="150"/>
      <c r="B2049" s="14"/>
      <c r="C2049" s="390" t="s">
        <v>828</v>
      </c>
      <c r="D2049" s="93">
        <v>500</v>
      </c>
      <c r="E2049" s="93">
        <v>106</v>
      </c>
      <c r="F2049" s="93">
        <v>106</v>
      </c>
      <c r="G2049" s="93"/>
      <c r="H2049" s="391">
        <v>0.5</v>
      </c>
    </row>
    <row r="2050" spans="1:8" ht="14.25" customHeight="1">
      <c r="A2050" s="151"/>
      <c r="B2050" s="11"/>
      <c r="C2050" s="193" t="s">
        <v>829</v>
      </c>
      <c r="D2050" s="340">
        <v>120</v>
      </c>
      <c r="E2050" s="340">
        <v>82</v>
      </c>
      <c r="F2050" s="340">
        <v>82</v>
      </c>
      <c r="G2050" s="340"/>
      <c r="H2050" s="341">
        <v>0.7</v>
      </c>
    </row>
    <row r="2051" spans="1:8" ht="29.25" customHeight="1">
      <c r="A2051" s="277">
        <v>35</v>
      </c>
      <c r="B2051" s="278" t="s">
        <v>165</v>
      </c>
      <c r="C2051" s="279"/>
      <c r="D2051" s="280">
        <f>SUM(D2052)</f>
        <v>450</v>
      </c>
      <c r="E2051" s="280">
        <f>SUM(E2052)</f>
        <v>71</v>
      </c>
      <c r="F2051" s="280">
        <f>SUM(F2052)</f>
        <v>71</v>
      </c>
      <c r="G2051" s="280">
        <f>SUM(G2052)</f>
        <v>0</v>
      </c>
      <c r="H2051" s="281"/>
    </row>
    <row r="2052" spans="1:13" ht="14.25" customHeight="1" thickBot="1">
      <c r="A2052" s="153"/>
      <c r="B2052" s="19" t="s">
        <v>160</v>
      </c>
      <c r="C2052" s="342" t="s">
        <v>659</v>
      </c>
      <c r="D2052" s="343">
        <v>450</v>
      </c>
      <c r="E2052" s="343">
        <v>71</v>
      </c>
      <c r="F2052" s="343">
        <v>71</v>
      </c>
      <c r="G2052" s="343"/>
      <c r="H2052" s="344">
        <v>0.1</v>
      </c>
      <c r="J2052" s="32"/>
      <c r="K2052" s="32"/>
      <c r="L2052" s="32"/>
      <c r="M2052" s="32"/>
    </row>
    <row r="2053" spans="1:8" ht="14.25" customHeight="1" thickBot="1">
      <c r="A2053" s="24"/>
      <c r="B2053" s="159" t="s">
        <v>168</v>
      </c>
      <c r="C2053" s="241"/>
      <c r="D2053" s="226">
        <f>D1946+D1948+D1950+D1953+D1956+D1958+D1963+D1967+D1971+D1978+D1980+D1982+D1985+D1988+D1991+D1996+D1999+D2002+D2004+D2008+D2011+D2016+D2018+D2032+D2034+D2038+D2046+D2051+D1969+D1944+D1974+D1976+D2027+D2030+D2006</f>
        <v>10955</v>
      </c>
      <c r="E2053" s="226">
        <f>E1946+E1948+E1950+E1953+E1956+E1958+E1963+E1967+E1971+E1978+E1980+E1982+E1985+E1988+E1991+E1996+E1999+E2002+E2004+E2008+E2011+E2016+E2018+E2032+E2034+E2038+E2046+E2051+E1969+E1944+E1974+E1976+E2027+E2030+E2006</f>
        <v>5975</v>
      </c>
      <c r="F2053" s="226">
        <f>F1946+F1948+F1950+F1953+F1956+F1958+F1963+F1967+F1971+F1978+F1980+F1982+F1985+F1988+F1991+F1996+F1999+F2002+F2004+F2008+F2011+F2016+F2018+F2032+F2034+F2038+F2046+F2051+F1969+F1944+F1974+F1976+F2027+F2030+F2006</f>
        <v>5281</v>
      </c>
      <c r="G2053" s="226">
        <f>G1946+G1948+G1950+G1953+G1956+G1958+G1963+G1967+G1971+G1978+G1980+G1982+G1985+G1988+G1991+G1996+G1999+G2002+G2004+G2008+G2011+G2016+G2018+G2032+G2034+G2038+G2046+G2051+G1969+G1944+G1974+G1976+G2027+G2030+G2006</f>
        <v>0</v>
      </c>
      <c r="H2053" s="250"/>
    </row>
    <row r="2054" spans="1:8" ht="14.25" customHeight="1">
      <c r="A2054" s="17"/>
      <c r="B2054" s="26" t="s">
        <v>9</v>
      </c>
      <c r="C2054" s="190"/>
      <c r="D2054" s="102"/>
      <c r="E2054" s="102"/>
      <c r="F2054" s="102"/>
      <c r="G2054" s="102"/>
      <c r="H2054" s="115"/>
    </row>
    <row r="2055" spans="1:8" ht="14.25" customHeight="1">
      <c r="A2055" s="64">
        <v>1</v>
      </c>
      <c r="B2055" s="3" t="s">
        <v>668</v>
      </c>
      <c r="C2055" s="60"/>
      <c r="D2055" s="44">
        <f>SUM(D2056)</f>
        <v>150</v>
      </c>
      <c r="E2055" s="44">
        <f>SUM(E2056)</f>
        <v>92</v>
      </c>
      <c r="F2055" s="44">
        <f>SUM(F2056)</f>
        <v>92</v>
      </c>
      <c r="G2055" s="44">
        <f>SUM(G2056)</f>
        <v>0</v>
      </c>
      <c r="H2055" s="45"/>
    </row>
    <row r="2056" spans="1:8" ht="14.25" customHeight="1">
      <c r="A2056" s="248"/>
      <c r="B2056" s="133" t="s">
        <v>160</v>
      </c>
      <c r="C2056" s="195" t="s">
        <v>648</v>
      </c>
      <c r="D2056" s="426">
        <v>150</v>
      </c>
      <c r="E2056" s="426">
        <v>92</v>
      </c>
      <c r="F2056" s="426">
        <v>92</v>
      </c>
      <c r="G2056" s="426"/>
      <c r="H2056" s="431">
        <v>0.4</v>
      </c>
    </row>
    <row r="2057" spans="1:8" ht="14.25" customHeight="1">
      <c r="A2057" s="7" t="s">
        <v>879</v>
      </c>
      <c r="B2057" s="3" t="s">
        <v>138</v>
      </c>
      <c r="C2057" s="60"/>
      <c r="D2057" s="44">
        <f>SUM(D2058:D2058)</f>
        <v>61</v>
      </c>
      <c r="E2057" s="44">
        <f>SUM(E2058:E2058)</f>
        <v>60</v>
      </c>
      <c r="F2057" s="44">
        <f>SUM(F2058:F2058)</f>
        <v>60</v>
      </c>
      <c r="G2057" s="44">
        <f>SUM(G2058:G2058)</f>
        <v>0</v>
      </c>
      <c r="H2057" s="45"/>
    </row>
    <row r="2058" spans="1:8" ht="14.25" customHeight="1">
      <c r="A2058" s="12"/>
      <c r="B2058" s="10" t="s">
        <v>231</v>
      </c>
      <c r="C2058" s="339" t="s">
        <v>320</v>
      </c>
      <c r="D2058" s="198">
        <v>61</v>
      </c>
      <c r="E2058" s="198">
        <v>60</v>
      </c>
      <c r="F2058" s="198">
        <v>60</v>
      </c>
      <c r="G2058" s="198">
        <v>0</v>
      </c>
      <c r="H2058" s="338" t="s">
        <v>552</v>
      </c>
    </row>
    <row r="2059" spans="1:8" ht="27.75" customHeight="1">
      <c r="A2059" s="2" t="s">
        <v>880</v>
      </c>
      <c r="B2059" s="3" t="s">
        <v>344</v>
      </c>
      <c r="C2059" s="3"/>
      <c r="D2059" s="176">
        <f>D2060</f>
        <v>15</v>
      </c>
      <c r="E2059" s="176">
        <f>E2060</f>
        <v>13</v>
      </c>
      <c r="F2059" s="176">
        <f>F2060</f>
        <v>13</v>
      </c>
      <c r="G2059" s="176">
        <f>G2060</f>
        <v>0</v>
      </c>
      <c r="H2059" s="3"/>
    </row>
    <row r="2060" spans="1:8" ht="14.25" customHeight="1">
      <c r="A2060" s="7"/>
      <c r="B2060" s="19" t="s">
        <v>160</v>
      </c>
      <c r="C2060" s="84" t="s">
        <v>669</v>
      </c>
      <c r="D2060" s="185">
        <v>15</v>
      </c>
      <c r="E2060" s="185">
        <v>13</v>
      </c>
      <c r="F2060" s="185">
        <v>13</v>
      </c>
      <c r="G2060" s="185"/>
      <c r="H2060" s="72">
        <v>1.1</v>
      </c>
    </row>
    <row r="2061" spans="1:8" ht="14.25" customHeight="1">
      <c r="A2061" s="2" t="s">
        <v>881</v>
      </c>
      <c r="B2061" s="3" t="s">
        <v>108</v>
      </c>
      <c r="C2061" s="60"/>
      <c r="D2061" s="44">
        <f>SUM(D2062:D2063)</f>
        <v>18</v>
      </c>
      <c r="E2061" s="44">
        <f>SUM(E2062:E2063)</f>
        <v>18</v>
      </c>
      <c r="F2061" s="44">
        <f>SUM(F2062:F2063)</f>
        <v>18</v>
      </c>
      <c r="G2061" s="44">
        <f>SUM(G2062:G2063)</f>
        <v>0</v>
      </c>
      <c r="H2061" s="44">
        <f>SUM(H2062:H2063)</f>
        <v>3</v>
      </c>
    </row>
    <row r="2062" spans="1:8" ht="14.25" customHeight="1">
      <c r="A2062" s="5"/>
      <c r="B2062" s="10" t="s">
        <v>184</v>
      </c>
      <c r="C2062" s="339" t="s">
        <v>694</v>
      </c>
      <c r="D2062" s="198">
        <v>8</v>
      </c>
      <c r="E2062" s="198">
        <v>8</v>
      </c>
      <c r="F2062" s="198">
        <v>8</v>
      </c>
      <c r="G2062" s="198">
        <v>0</v>
      </c>
      <c r="H2062" s="338">
        <v>1.5</v>
      </c>
    </row>
    <row r="2063" spans="1:8" ht="14.25" customHeight="1">
      <c r="A2063" s="12"/>
      <c r="B2063" s="19"/>
      <c r="C2063" s="342" t="s">
        <v>699</v>
      </c>
      <c r="D2063" s="343">
        <v>10</v>
      </c>
      <c r="E2063" s="343">
        <v>10</v>
      </c>
      <c r="F2063" s="343">
        <v>10</v>
      </c>
      <c r="G2063" s="343">
        <v>0</v>
      </c>
      <c r="H2063" s="344">
        <v>1.5</v>
      </c>
    </row>
    <row r="2064" spans="1:8" ht="14.25" customHeight="1">
      <c r="A2064" s="2" t="s">
        <v>882</v>
      </c>
      <c r="B2064" s="3" t="s">
        <v>266</v>
      </c>
      <c r="C2064" s="60"/>
      <c r="D2064" s="44">
        <f>SUM(D2065)</f>
        <v>5</v>
      </c>
      <c r="E2064" s="44">
        <f>SUM(E2065)</f>
        <v>5</v>
      </c>
      <c r="F2064" s="44">
        <f>SUM(F2065)</f>
        <v>5</v>
      </c>
      <c r="G2064" s="44">
        <f>SUM(G2065)</f>
        <v>0</v>
      </c>
      <c r="H2064" s="45"/>
    </row>
    <row r="2065" spans="1:8" ht="14.25" customHeight="1">
      <c r="A2065" s="12"/>
      <c r="B2065" s="19" t="s">
        <v>184</v>
      </c>
      <c r="C2065" s="342" t="s">
        <v>700</v>
      </c>
      <c r="D2065" s="343">
        <v>5</v>
      </c>
      <c r="E2065" s="343">
        <v>5</v>
      </c>
      <c r="F2065" s="343">
        <v>5</v>
      </c>
      <c r="G2065" s="343">
        <v>0</v>
      </c>
      <c r="H2065" s="344">
        <v>2</v>
      </c>
    </row>
    <row r="2066" spans="1:8" ht="14.25" customHeight="1">
      <c r="A2066" s="2" t="s">
        <v>883</v>
      </c>
      <c r="B2066" s="3" t="s">
        <v>773</v>
      </c>
      <c r="C2066" s="60"/>
      <c r="D2066" s="44">
        <f>SUM(D2067:D2068)</f>
        <v>55</v>
      </c>
      <c r="E2066" s="44">
        <f>SUM(E2067:E2068)</f>
        <v>21</v>
      </c>
      <c r="F2066" s="44">
        <f>SUM(F2067:F2068)</f>
        <v>21</v>
      </c>
      <c r="G2066" s="44">
        <f>SUM(G2067:G2068)</f>
        <v>0</v>
      </c>
      <c r="H2066" s="45"/>
    </row>
    <row r="2067" spans="1:8" ht="14.25" customHeight="1">
      <c r="A2067" s="5"/>
      <c r="B2067" s="10" t="s">
        <v>93</v>
      </c>
      <c r="C2067" s="339" t="s">
        <v>761</v>
      </c>
      <c r="D2067" s="198">
        <v>52</v>
      </c>
      <c r="E2067" s="198">
        <v>20</v>
      </c>
      <c r="F2067" s="198">
        <v>20</v>
      </c>
      <c r="G2067" s="198"/>
      <c r="H2067" s="338">
        <v>0.15</v>
      </c>
    </row>
    <row r="2068" spans="1:8" ht="14.25" customHeight="1">
      <c r="A2068" s="9"/>
      <c r="B2068" s="11"/>
      <c r="C2068" s="193" t="s">
        <v>750</v>
      </c>
      <c r="D2068" s="340">
        <v>3</v>
      </c>
      <c r="E2068" s="340">
        <v>1</v>
      </c>
      <c r="F2068" s="340">
        <v>1</v>
      </c>
      <c r="G2068" s="340"/>
      <c r="H2068" s="341">
        <v>0.2</v>
      </c>
    </row>
    <row r="2069" spans="1:8" s="58" customFormat="1" ht="14.25" customHeight="1">
      <c r="A2069" s="2" t="s">
        <v>884</v>
      </c>
      <c r="B2069" s="3" t="s">
        <v>111</v>
      </c>
      <c r="C2069" s="60"/>
      <c r="D2069" s="44">
        <f>D2070</f>
        <v>300</v>
      </c>
      <c r="E2069" s="44">
        <f>E2070</f>
        <v>167</v>
      </c>
      <c r="F2069" s="44">
        <f>F2070</f>
        <v>167</v>
      </c>
      <c r="G2069" s="44">
        <f>G2070</f>
        <v>0</v>
      </c>
      <c r="H2069" s="45"/>
    </row>
    <row r="2070" spans="1:8" s="58" customFormat="1" ht="14.25" customHeight="1">
      <c r="A2070" s="9"/>
      <c r="B2070" s="11" t="s">
        <v>160</v>
      </c>
      <c r="C2070" s="193" t="s">
        <v>671</v>
      </c>
      <c r="D2070" s="340">
        <v>300</v>
      </c>
      <c r="E2070" s="340">
        <v>167</v>
      </c>
      <c r="F2070" s="340">
        <v>167</v>
      </c>
      <c r="G2070" s="340"/>
      <c r="H2070" s="341">
        <v>0.35</v>
      </c>
    </row>
    <row r="2071" spans="1:8" ht="14.25" customHeight="1">
      <c r="A2071" s="2" t="s">
        <v>853</v>
      </c>
      <c r="B2071" s="3" t="s">
        <v>80</v>
      </c>
      <c r="C2071" s="60"/>
      <c r="D2071" s="44">
        <f>SUM(D2072)</f>
        <v>11</v>
      </c>
      <c r="E2071" s="44">
        <f>SUM(E2072)</f>
        <v>11</v>
      </c>
      <c r="F2071" s="44">
        <f>SUM(F2072)</f>
        <v>11</v>
      </c>
      <c r="G2071" s="44">
        <f>SUM(G2072)</f>
        <v>0</v>
      </c>
      <c r="H2071" s="45"/>
    </row>
    <row r="2072" spans="1:8" ht="14.25" customHeight="1">
      <c r="A2072" s="9"/>
      <c r="B2072" s="11" t="s">
        <v>184</v>
      </c>
      <c r="C2072" s="193" t="s">
        <v>702</v>
      </c>
      <c r="D2072" s="340">
        <v>11</v>
      </c>
      <c r="E2072" s="340">
        <v>11</v>
      </c>
      <c r="F2072" s="340">
        <v>11</v>
      </c>
      <c r="G2072" s="340">
        <v>0</v>
      </c>
      <c r="H2072" s="341">
        <v>2.1</v>
      </c>
    </row>
    <row r="2073" spans="1:8" ht="14.25" customHeight="1">
      <c r="A2073" s="7" t="s">
        <v>885</v>
      </c>
      <c r="B2073" s="8" t="s">
        <v>119</v>
      </c>
      <c r="C2073" s="84"/>
      <c r="D2073" s="71">
        <f>SUM(D2074:D2074)</f>
        <v>30</v>
      </c>
      <c r="E2073" s="71">
        <f>SUM(E2074:E2074)</f>
        <v>24</v>
      </c>
      <c r="F2073" s="71">
        <f>SUM(F2074:F2074)</f>
        <v>24</v>
      </c>
      <c r="G2073" s="71">
        <f>SUM(G2074:G2074)</f>
        <v>0</v>
      </c>
      <c r="H2073" s="155"/>
    </row>
    <row r="2074" spans="1:8" ht="14.25" customHeight="1" thickBot="1">
      <c r="A2074" s="33"/>
      <c r="B2074" s="19" t="s">
        <v>160</v>
      </c>
      <c r="C2074" s="190" t="s">
        <v>670</v>
      </c>
      <c r="D2074" s="143">
        <v>30</v>
      </c>
      <c r="E2074" s="143">
        <v>24</v>
      </c>
      <c r="F2074" s="143">
        <v>24</v>
      </c>
      <c r="G2074" s="143"/>
      <c r="H2074" s="202">
        <v>1.3</v>
      </c>
    </row>
    <row r="2075" spans="1:8" ht="14.25" customHeight="1" thickBot="1">
      <c r="A2075" s="24"/>
      <c r="B2075" s="159" t="s">
        <v>193</v>
      </c>
      <c r="C2075" s="241"/>
      <c r="D2075" s="226">
        <f>D2057+D2059+D2061+D2064+D2069+D2071+D2073+D2055+D2066</f>
        <v>645</v>
      </c>
      <c r="E2075" s="226">
        <f>E2057+E2059+E2061+E2064+E2069+E2071+E2073+E2055+E2066</f>
        <v>411</v>
      </c>
      <c r="F2075" s="226">
        <f>F2057+F2059+F2061+F2064+F2069+F2071+F2073+F2055+F2066</f>
        <v>411</v>
      </c>
      <c r="G2075" s="226">
        <f>G2057+G2059+G2061+G2064+G2069+G2071+G2073+G2055+G2066</f>
        <v>0</v>
      </c>
      <c r="H2075" s="250"/>
    </row>
    <row r="2076" spans="1:8" ht="12.75">
      <c r="A2076" s="33"/>
      <c r="B2076" s="26" t="s">
        <v>7</v>
      </c>
      <c r="C2076" s="190"/>
      <c r="D2076" s="143"/>
      <c r="E2076" s="143"/>
      <c r="F2076" s="143"/>
      <c r="G2076" s="143"/>
      <c r="H2076" s="202"/>
    </row>
    <row r="2077" spans="1:8" ht="12.75">
      <c r="A2077" s="2" t="s">
        <v>878</v>
      </c>
      <c r="B2077" s="3" t="s">
        <v>246</v>
      </c>
      <c r="C2077" s="60"/>
      <c r="D2077" s="44">
        <f>SUM(D2078)</f>
        <v>10</v>
      </c>
      <c r="E2077" s="44">
        <f>SUM(E2078)</f>
        <v>10</v>
      </c>
      <c r="F2077" s="44">
        <f>SUM(F2078)</f>
        <v>10</v>
      </c>
      <c r="G2077" s="44">
        <f>SUM(G2078)</f>
        <v>0</v>
      </c>
      <c r="H2077" s="45"/>
    </row>
    <row r="2078" spans="1:8" ht="12.75">
      <c r="A2078" s="9"/>
      <c r="B2078" s="10" t="s">
        <v>184</v>
      </c>
      <c r="C2078" s="193" t="s">
        <v>701</v>
      </c>
      <c r="D2078" s="340">
        <v>10</v>
      </c>
      <c r="E2078" s="340">
        <v>10</v>
      </c>
      <c r="F2078" s="340">
        <v>10</v>
      </c>
      <c r="G2078" s="340">
        <v>0</v>
      </c>
      <c r="H2078" s="341">
        <v>0.4</v>
      </c>
    </row>
    <row r="2079" spans="1:8" ht="12.75">
      <c r="A2079" s="2" t="s">
        <v>879</v>
      </c>
      <c r="B2079" s="3" t="s">
        <v>139</v>
      </c>
      <c r="C2079" s="60"/>
      <c r="D2079" s="44">
        <f>SUM(D2080:D2081)</f>
        <v>155</v>
      </c>
      <c r="E2079" s="44">
        <f>SUM(E2080:E2081)</f>
        <v>106</v>
      </c>
      <c r="F2079" s="44">
        <f>SUM(F2080:F2081)</f>
        <v>106</v>
      </c>
      <c r="G2079" s="44">
        <f>SUM(G2080:G2081)</f>
        <v>0</v>
      </c>
      <c r="H2079" s="45"/>
    </row>
    <row r="2080" spans="1:8" ht="12.75">
      <c r="A2080" s="5"/>
      <c r="B2080" s="10" t="s">
        <v>160</v>
      </c>
      <c r="C2080" s="339" t="s">
        <v>672</v>
      </c>
      <c r="D2080" s="198">
        <v>90</v>
      </c>
      <c r="E2080" s="198">
        <v>86</v>
      </c>
      <c r="F2080" s="198">
        <v>86</v>
      </c>
      <c r="G2080" s="198"/>
      <c r="H2080" s="338">
        <v>0.1</v>
      </c>
    </row>
    <row r="2081" spans="1:8" ht="12.75">
      <c r="A2081" s="9"/>
      <c r="B2081" s="11"/>
      <c r="C2081" s="193" t="s">
        <v>659</v>
      </c>
      <c r="D2081" s="340">
        <v>65</v>
      </c>
      <c r="E2081" s="340">
        <v>20</v>
      </c>
      <c r="F2081" s="340">
        <v>20</v>
      </c>
      <c r="G2081" s="340"/>
      <c r="H2081" s="341">
        <v>0.25</v>
      </c>
    </row>
    <row r="2082" spans="1:8" ht="12.75">
      <c r="A2082" s="2" t="s">
        <v>880</v>
      </c>
      <c r="B2082" s="3" t="s">
        <v>140</v>
      </c>
      <c r="C2082" s="60"/>
      <c r="D2082" s="44">
        <f>SUM(D2083:D2084)</f>
        <v>113</v>
      </c>
      <c r="E2082" s="44">
        <f>SUM(E2083:E2084)</f>
        <v>67</v>
      </c>
      <c r="F2082" s="44">
        <f>SUM(F2083:F2084)</f>
        <v>67</v>
      </c>
      <c r="G2082" s="44">
        <f>SUM(G2083:G2084)</f>
        <v>0</v>
      </c>
      <c r="H2082" s="45"/>
    </row>
    <row r="2083" spans="1:8" ht="12.75">
      <c r="A2083" s="12"/>
      <c r="B2083" s="19" t="s">
        <v>160</v>
      </c>
      <c r="C2083" s="342" t="s">
        <v>650</v>
      </c>
      <c r="D2083" s="343">
        <v>100</v>
      </c>
      <c r="E2083" s="343">
        <v>54</v>
      </c>
      <c r="F2083" s="343">
        <v>54</v>
      </c>
      <c r="G2083" s="343"/>
      <c r="H2083" s="344">
        <v>0.4</v>
      </c>
    </row>
    <row r="2084" spans="1:8" ht="12.75">
      <c r="A2084" s="9"/>
      <c r="B2084" s="10" t="s">
        <v>184</v>
      </c>
      <c r="C2084" s="193" t="s">
        <v>701</v>
      </c>
      <c r="D2084" s="340">
        <v>13</v>
      </c>
      <c r="E2084" s="340">
        <v>13</v>
      </c>
      <c r="F2084" s="340">
        <v>13</v>
      </c>
      <c r="G2084" s="340">
        <v>0</v>
      </c>
      <c r="H2084" s="341">
        <v>0.5</v>
      </c>
    </row>
    <row r="2085" spans="1:8" ht="12.75">
      <c r="A2085" s="2" t="s">
        <v>881</v>
      </c>
      <c r="B2085" s="3" t="s">
        <v>141</v>
      </c>
      <c r="C2085" s="60"/>
      <c r="D2085" s="44">
        <f>SUM(D2086)</f>
        <v>50</v>
      </c>
      <c r="E2085" s="44">
        <f>SUM(E2086)</f>
        <v>13</v>
      </c>
      <c r="F2085" s="44">
        <f>SUM(F2086)</f>
        <v>13</v>
      </c>
      <c r="G2085" s="44">
        <f>SUM(G2086)</f>
        <v>0</v>
      </c>
      <c r="H2085" s="45"/>
    </row>
    <row r="2086" spans="1:8" ht="12.75">
      <c r="A2086" s="9"/>
      <c r="B2086" s="11" t="s">
        <v>160</v>
      </c>
      <c r="C2086" s="193" t="s">
        <v>659</v>
      </c>
      <c r="D2086" s="340">
        <v>50</v>
      </c>
      <c r="E2086" s="340">
        <v>13</v>
      </c>
      <c r="F2086" s="340">
        <v>13</v>
      </c>
      <c r="G2086" s="340"/>
      <c r="H2086" s="341">
        <v>0.4</v>
      </c>
    </row>
    <row r="2087" spans="1:8" ht="12.75">
      <c r="A2087" s="2" t="s">
        <v>882</v>
      </c>
      <c r="B2087" s="3" t="s">
        <v>142</v>
      </c>
      <c r="C2087" s="60"/>
      <c r="D2087" s="44">
        <f>SUM(D2088)</f>
        <v>60</v>
      </c>
      <c r="E2087" s="44">
        <f>SUM(E2088)</f>
        <v>3</v>
      </c>
      <c r="F2087" s="44">
        <f>SUM(F2088)</f>
        <v>3</v>
      </c>
      <c r="G2087" s="44">
        <f>SUM(G2088)</f>
        <v>0</v>
      </c>
      <c r="H2087" s="45"/>
    </row>
    <row r="2088" spans="1:8" ht="12.75">
      <c r="A2088" s="9"/>
      <c r="B2088" s="11" t="s">
        <v>160</v>
      </c>
      <c r="C2088" s="193" t="s">
        <v>659</v>
      </c>
      <c r="D2088" s="340">
        <v>60</v>
      </c>
      <c r="E2088" s="340">
        <v>3</v>
      </c>
      <c r="F2088" s="340">
        <v>3</v>
      </c>
      <c r="G2088" s="340"/>
      <c r="H2088" s="341">
        <v>0.5</v>
      </c>
    </row>
    <row r="2089" spans="1:8" ht="12.75">
      <c r="A2089" s="2" t="s">
        <v>883</v>
      </c>
      <c r="B2089" s="3" t="s">
        <v>84</v>
      </c>
      <c r="C2089" s="60"/>
      <c r="D2089" s="44">
        <f>SUM(D2090:D2091)</f>
        <v>62</v>
      </c>
      <c r="E2089" s="44">
        <f>SUM(E2090:E2091)</f>
        <v>51</v>
      </c>
      <c r="F2089" s="44">
        <f>SUM(F2090:F2091)</f>
        <v>51</v>
      </c>
      <c r="G2089" s="44">
        <f>SUM(G2090:G2091)</f>
        <v>0</v>
      </c>
      <c r="H2089" s="45"/>
    </row>
    <row r="2090" spans="1:8" ht="12.75">
      <c r="A2090" s="33"/>
      <c r="B2090" s="10" t="s">
        <v>184</v>
      </c>
      <c r="C2090" s="190" t="s">
        <v>701</v>
      </c>
      <c r="D2090" s="143">
        <v>38</v>
      </c>
      <c r="E2090" s="143">
        <v>38</v>
      </c>
      <c r="F2090" s="143">
        <v>38</v>
      </c>
      <c r="G2090" s="143">
        <v>0</v>
      </c>
      <c r="H2090" s="202">
        <v>0.6</v>
      </c>
    </row>
    <row r="2091" spans="1:8" ht="12.75">
      <c r="A2091" s="9"/>
      <c r="B2091" s="11" t="s">
        <v>231</v>
      </c>
      <c r="C2091" s="193" t="s">
        <v>313</v>
      </c>
      <c r="D2091" s="340">
        <v>24</v>
      </c>
      <c r="E2091" s="340">
        <v>13</v>
      </c>
      <c r="F2091" s="340">
        <v>13</v>
      </c>
      <c r="G2091" s="340">
        <v>0</v>
      </c>
      <c r="H2091" s="341" t="s">
        <v>369</v>
      </c>
    </row>
    <row r="2092" spans="1:8" s="4" customFormat="1" ht="12.75">
      <c r="A2092" s="2" t="s">
        <v>884</v>
      </c>
      <c r="B2092" s="3" t="s">
        <v>128</v>
      </c>
      <c r="C2092" s="40"/>
      <c r="D2092" s="44">
        <f>SUM(D2093)</f>
        <v>13</v>
      </c>
      <c r="E2092" s="44">
        <f>SUM(E2093)</f>
        <v>13</v>
      </c>
      <c r="F2092" s="44">
        <f>SUM(F2093)</f>
        <v>13</v>
      </c>
      <c r="G2092" s="44">
        <f>SUM(G2093)</f>
        <v>0</v>
      </c>
      <c r="H2092" s="155"/>
    </row>
    <row r="2093" spans="1:8" ht="12.75">
      <c r="A2093" s="9"/>
      <c r="B2093" s="10" t="s">
        <v>184</v>
      </c>
      <c r="C2093" s="193" t="s">
        <v>701</v>
      </c>
      <c r="D2093" s="340">
        <v>13</v>
      </c>
      <c r="E2093" s="340">
        <v>13</v>
      </c>
      <c r="F2093" s="340">
        <v>13</v>
      </c>
      <c r="G2093" s="340">
        <v>0</v>
      </c>
      <c r="H2093" s="341">
        <v>0.5</v>
      </c>
    </row>
    <row r="2094" spans="1:8" ht="12.75">
      <c r="A2094" s="2" t="s">
        <v>853</v>
      </c>
      <c r="B2094" s="3" t="s">
        <v>143</v>
      </c>
      <c r="C2094" s="60"/>
      <c r="D2094" s="44">
        <f>SUM(D2095:D2096)</f>
        <v>580</v>
      </c>
      <c r="E2094" s="44">
        <f>SUM(E2095:E2096)</f>
        <v>86</v>
      </c>
      <c r="F2094" s="44">
        <f>SUM(F2095:F2096)</f>
        <v>86</v>
      </c>
      <c r="G2094" s="44">
        <f>SUM(G2095:G2096)</f>
        <v>0</v>
      </c>
      <c r="H2094" s="45"/>
    </row>
    <row r="2095" spans="1:8" ht="12.75">
      <c r="A2095" s="112"/>
      <c r="B2095" s="163" t="s">
        <v>160</v>
      </c>
      <c r="C2095" s="190" t="s">
        <v>659</v>
      </c>
      <c r="D2095" s="143">
        <v>290</v>
      </c>
      <c r="E2095" s="143">
        <v>26</v>
      </c>
      <c r="F2095" s="143">
        <v>26</v>
      </c>
      <c r="G2095" s="143"/>
      <c r="H2095" s="202">
        <v>0.5</v>
      </c>
    </row>
    <row r="2096" spans="1:8" ht="12.75">
      <c r="A2096" s="9"/>
      <c r="B2096" s="11"/>
      <c r="C2096" s="193" t="s">
        <v>673</v>
      </c>
      <c r="D2096" s="340">
        <v>290</v>
      </c>
      <c r="E2096" s="340">
        <v>60</v>
      </c>
      <c r="F2096" s="340">
        <v>60</v>
      </c>
      <c r="G2096" s="340"/>
      <c r="H2096" s="341">
        <v>0.7</v>
      </c>
    </row>
    <row r="2097" spans="1:8" ht="12.75">
      <c r="A2097" s="2" t="s">
        <v>885</v>
      </c>
      <c r="B2097" s="3" t="s">
        <v>179</v>
      </c>
      <c r="C2097" s="60"/>
      <c r="D2097" s="44">
        <f>SUM(D2098)</f>
        <v>45</v>
      </c>
      <c r="E2097" s="44">
        <f>SUM(E2098)</f>
        <v>45</v>
      </c>
      <c r="F2097" s="44">
        <f>SUM(F2098)</f>
        <v>45</v>
      </c>
      <c r="G2097" s="44">
        <f>SUM(G2098)</f>
        <v>0</v>
      </c>
      <c r="H2097" s="45"/>
    </row>
    <row r="2098" spans="1:8" ht="12.75">
      <c r="A2098" s="9"/>
      <c r="B2098" s="11" t="s">
        <v>184</v>
      </c>
      <c r="C2098" s="193" t="s">
        <v>701</v>
      </c>
      <c r="D2098" s="340">
        <v>45</v>
      </c>
      <c r="E2098" s="340">
        <v>45</v>
      </c>
      <c r="F2098" s="340">
        <v>45</v>
      </c>
      <c r="G2098" s="340">
        <v>0</v>
      </c>
      <c r="H2098" s="341">
        <v>0.5</v>
      </c>
    </row>
    <row r="2099" spans="1:8" ht="12.75">
      <c r="A2099" s="2" t="s">
        <v>886</v>
      </c>
      <c r="B2099" s="3" t="s">
        <v>538</v>
      </c>
      <c r="C2099" s="60"/>
      <c r="D2099" s="44">
        <f>SUM(D2100)</f>
        <v>2</v>
      </c>
      <c r="E2099" s="44">
        <f>SUM(E2100)</f>
        <v>2</v>
      </c>
      <c r="F2099" s="44">
        <f>SUM(F2100)</f>
        <v>2</v>
      </c>
      <c r="G2099" s="44">
        <f>SUM(G2100)</f>
        <v>0</v>
      </c>
      <c r="H2099" s="45"/>
    </row>
    <row r="2100" spans="1:8" ht="12.75">
      <c r="A2100" s="33"/>
      <c r="B2100" s="163" t="s">
        <v>93</v>
      </c>
      <c r="C2100" s="190" t="s">
        <v>779</v>
      </c>
      <c r="D2100" s="143">
        <v>2</v>
      </c>
      <c r="E2100" s="143">
        <v>2</v>
      </c>
      <c r="F2100" s="143">
        <v>2</v>
      </c>
      <c r="G2100" s="143"/>
      <c r="H2100" s="202">
        <v>0.2</v>
      </c>
    </row>
    <row r="2101" spans="1:8" ht="12.75">
      <c r="A2101" s="2" t="s">
        <v>887</v>
      </c>
      <c r="B2101" s="3" t="s">
        <v>222</v>
      </c>
      <c r="C2101" s="60"/>
      <c r="D2101" s="44">
        <f>SUM(D2102)</f>
        <v>85</v>
      </c>
      <c r="E2101" s="44">
        <f>SUM(E2102)</f>
        <v>75</v>
      </c>
      <c r="F2101" s="44">
        <f>SUM(F2102)</f>
        <v>75</v>
      </c>
      <c r="G2101" s="44">
        <f>SUM(G2102)</f>
        <v>0</v>
      </c>
      <c r="H2101" s="45"/>
    </row>
    <row r="2102" spans="1:8" ht="12.75">
      <c r="A2102" s="9"/>
      <c r="B2102" s="11" t="s">
        <v>231</v>
      </c>
      <c r="C2102" s="193" t="s">
        <v>314</v>
      </c>
      <c r="D2102" s="340">
        <v>85</v>
      </c>
      <c r="E2102" s="340">
        <v>75</v>
      </c>
      <c r="F2102" s="340">
        <v>75</v>
      </c>
      <c r="G2102" s="340">
        <v>0</v>
      </c>
      <c r="H2102" s="341" t="s">
        <v>579</v>
      </c>
    </row>
    <row r="2103" spans="1:8" ht="12.75">
      <c r="A2103" s="2" t="s">
        <v>707</v>
      </c>
      <c r="B2103" s="3" t="s">
        <v>180</v>
      </c>
      <c r="C2103" s="60"/>
      <c r="D2103" s="44">
        <f>SUM(D2104:D2104)</f>
        <v>25</v>
      </c>
      <c r="E2103" s="44">
        <f>SUM(E2104:E2104)</f>
        <v>17</v>
      </c>
      <c r="F2103" s="44">
        <f>SUM(F2104:F2104)</f>
        <v>17</v>
      </c>
      <c r="G2103" s="44">
        <f>SUM(G2104:G2104)</f>
        <v>0</v>
      </c>
      <c r="H2103" s="45"/>
    </row>
    <row r="2104" spans="1:8" ht="12.75">
      <c r="A2104" s="9"/>
      <c r="B2104" s="11" t="s">
        <v>231</v>
      </c>
      <c r="C2104" s="193" t="s">
        <v>313</v>
      </c>
      <c r="D2104" s="340">
        <v>25</v>
      </c>
      <c r="E2104" s="340">
        <v>17</v>
      </c>
      <c r="F2104" s="340">
        <v>17</v>
      </c>
      <c r="G2104" s="340">
        <v>0</v>
      </c>
      <c r="H2104" s="341" t="s">
        <v>369</v>
      </c>
    </row>
    <row r="2105" spans="1:8" ht="12.75">
      <c r="A2105" s="2" t="s">
        <v>348</v>
      </c>
      <c r="B2105" s="3" t="s">
        <v>247</v>
      </c>
      <c r="C2105" s="60"/>
      <c r="D2105" s="44">
        <f>SUM(D2106)</f>
        <v>3</v>
      </c>
      <c r="E2105" s="44">
        <f>SUM(E2106)</f>
        <v>3</v>
      </c>
      <c r="F2105" s="44">
        <f>SUM(F2106)</f>
        <v>3</v>
      </c>
      <c r="G2105" s="44">
        <f>SUM(G2106)</f>
        <v>0</v>
      </c>
      <c r="H2105" s="45"/>
    </row>
    <row r="2106" spans="1:8" ht="12.75">
      <c r="A2106" s="33"/>
      <c r="B2106" s="163" t="s">
        <v>93</v>
      </c>
      <c r="C2106" s="190" t="s">
        <v>779</v>
      </c>
      <c r="D2106" s="143">
        <v>3</v>
      </c>
      <c r="E2106" s="143">
        <v>3</v>
      </c>
      <c r="F2106" s="143">
        <v>3</v>
      </c>
      <c r="G2106" s="143"/>
      <c r="H2106" s="202">
        <v>0.2</v>
      </c>
    </row>
    <row r="2107" spans="1:8" ht="12.75">
      <c r="A2107" s="2" t="s">
        <v>888</v>
      </c>
      <c r="B2107" s="3" t="s">
        <v>144</v>
      </c>
      <c r="C2107" s="60"/>
      <c r="D2107" s="44">
        <f>SUM(D2108)</f>
        <v>100</v>
      </c>
      <c r="E2107" s="44">
        <f>SUM(E2108)</f>
        <v>63</v>
      </c>
      <c r="F2107" s="44">
        <f>SUM(F2108)</f>
        <v>63</v>
      </c>
      <c r="G2107" s="44">
        <f>SUM(G2108)</f>
        <v>0</v>
      </c>
      <c r="H2107" s="45"/>
    </row>
    <row r="2108" spans="1:8" ht="12.75">
      <c r="A2108" s="9"/>
      <c r="B2108" s="11" t="s">
        <v>160</v>
      </c>
      <c r="C2108" s="193" t="s">
        <v>674</v>
      </c>
      <c r="D2108" s="340">
        <v>100</v>
      </c>
      <c r="E2108" s="340">
        <v>63</v>
      </c>
      <c r="F2108" s="340">
        <v>63</v>
      </c>
      <c r="G2108" s="340"/>
      <c r="H2108" s="341">
        <v>0.1</v>
      </c>
    </row>
    <row r="2109" spans="1:8" ht="12.75">
      <c r="A2109" s="2" t="s">
        <v>384</v>
      </c>
      <c r="B2109" s="3" t="s">
        <v>63</v>
      </c>
      <c r="C2109" s="60"/>
      <c r="D2109" s="44">
        <f>SUM(D2110)</f>
        <v>70</v>
      </c>
      <c r="E2109" s="44">
        <f>SUM(E2110)</f>
        <v>70</v>
      </c>
      <c r="F2109" s="44">
        <f>SUM(F2110)</f>
        <v>70</v>
      </c>
      <c r="G2109" s="44">
        <f>SUM(G2110)</f>
        <v>0</v>
      </c>
      <c r="H2109" s="45"/>
    </row>
    <row r="2110" spans="1:8" ht="12.75">
      <c r="A2110" s="9"/>
      <c r="B2110" s="11" t="s">
        <v>240</v>
      </c>
      <c r="C2110" s="193" t="s">
        <v>834</v>
      </c>
      <c r="D2110" s="340">
        <v>70</v>
      </c>
      <c r="E2110" s="340">
        <v>70</v>
      </c>
      <c r="F2110" s="340">
        <v>70</v>
      </c>
      <c r="G2110" s="340"/>
      <c r="H2110" s="341">
        <v>0.1</v>
      </c>
    </row>
    <row r="2111" spans="1:8" ht="12.75">
      <c r="A2111" s="7" t="s">
        <v>385</v>
      </c>
      <c r="B2111" s="8" t="s">
        <v>377</v>
      </c>
      <c r="C2111" s="84"/>
      <c r="D2111" s="71">
        <f>SUM(D2112:D2112)</f>
        <v>10</v>
      </c>
      <c r="E2111" s="71">
        <f>SUM(E2112:E2112)</f>
        <v>10</v>
      </c>
      <c r="F2111" s="71">
        <f>SUM(F2112:F2112)</f>
        <v>10</v>
      </c>
      <c r="G2111" s="71">
        <f>SUM(G2112:G2112)</f>
        <v>0</v>
      </c>
      <c r="H2111" s="72"/>
    </row>
    <row r="2112" spans="1:8" ht="12.75">
      <c r="A2112" s="5"/>
      <c r="B2112" s="10" t="s">
        <v>184</v>
      </c>
      <c r="C2112" s="339" t="s">
        <v>698</v>
      </c>
      <c r="D2112" s="198">
        <v>10</v>
      </c>
      <c r="E2112" s="198">
        <v>10</v>
      </c>
      <c r="F2112" s="198">
        <v>10</v>
      </c>
      <c r="G2112" s="198">
        <v>0</v>
      </c>
      <c r="H2112" s="338">
        <v>0.7</v>
      </c>
    </row>
    <row r="2113" spans="1:8" ht="12.75">
      <c r="A2113" s="2" t="s">
        <v>528</v>
      </c>
      <c r="B2113" s="3" t="s">
        <v>194</v>
      </c>
      <c r="C2113" s="60"/>
      <c r="D2113" s="44">
        <f>SUM(D2114)</f>
        <v>9</v>
      </c>
      <c r="E2113" s="44">
        <f>SUM(E2114)</f>
        <v>9</v>
      </c>
      <c r="F2113" s="44">
        <f>SUM(F2114)</f>
        <v>9</v>
      </c>
      <c r="G2113" s="44">
        <f>SUM(G2114)</f>
        <v>0</v>
      </c>
      <c r="H2113" s="45"/>
    </row>
    <row r="2114" spans="1:8" ht="12.75">
      <c r="A2114" s="9"/>
      <c r="B2114" s="11" t="s">
        <v>184</v>
      </c>
      <c r="C2114" s="193" t="s">
        <v>698</v>
      </c>
      <c r="D2114" s="340">
        <v>9</v>
      </c>
      <c r="E2114" s="340">
        <v>9</v>
      </c>
      <c r="F2114" s="340">
        <v>9</v>
      </c>
      <c r="G2114" s="340">
        <v>0</v>
      </c>
      <c r="H2114" s="341">
        <v>0.5</v>
      </c>
    </row>
    <row r="2115" spans="1:8" ht="12.75">
      <c r="A2115" s="2" t="s">
        <v>445</v>
      </c>
      <c r="B2115" s="3" t="s">
        <v>145</v>
      </c>
      <c r="C2115" s="60"/>
      <c r="D2115" s="44">
        <f>SUM(D2116:D2116)</f>
        <v>100</v>
      </c>
      <c r="E2115" s="44">
        <f>SUM(E2116:E2116)</f>
        <v>21</v>
      </c>
      <c r="F2115" s="44">
        <f>SUM(F2116:F2116)</f>
        <v>21</v>
      </c>
      <c r="G2115" s="44">
        <f>SUM(G2116:G2116)</f>
        <v>0</v>
      </c>
      <c r="H2115" s="45"/>
    </row>
    <row r="2116" spans="1:8" ht="12.75">
      <c r="A2116" s="5"/>
      <c r="B2116" s="10" t="s">
        <v>160</v>
      </c>
      <c r="C2116" s="339" t="s">
        <v>650</v>
      </c>
      <c r="D2116" s="198">
        <v>100</v>
      </c>
      <c r="E2116" s="198">
        <v>21</v>
      </c>
      <c r="F2116" s="198">
        <v>21</v>
      </c>
      <c r="G2116" s="198"/>
      <c r="H2116" s="338">
        <v>0.5</v>
      </c>
    </row>
    <row r="2117" spans="1:8" ht="12.75">
      <c r="A2117" s="2" t="s">
        <v>889</v>
      </c>
      <c r="B2117" s="3" t="s">
        <v>195</v>
      </c>
      <c r="C2117" s="60"/>
      <c r="D2117" s="44">
        <f>SUM(D2118)</f>
        <v>6</v>
      </c>
      <c r="E2117" s="44">
        <f>SUM(E2118)</f>
        <v>6</v>
      </c>
      <c r="F2117" s="44">
        <f>SUM(F2118)</f>
        <v>6</v>
      </c>
      <c r="G2117" s="44">
        <f>SUM(G2118)</f>
        <v>0</v>
      </c>
      <c r="H2117" s="45"/>
    </row>
    <row r="2118" spans="1:8" ht="12.75">
      <c r="A2118" s="9"/>
      <c r="B2118" s="11" t="s">
        <v>184</v>
      </c>
      <c r="C2118" s="193" t="s">
        <v>703</v>
      </c>
      <c r="D2118" s="340">
        <v>6</v>
      </c>
      <c r="E2118" s="340">
        <v>6</v>
      </c>
      <c r="F2118" s="340">
        <v>6</v>
      </c>
      <c r="G2118" s="340">
        <v>0</v>
      </c>
      <c r="H2118" s="341">
        <v>0.5</v>
      </c>
    </row>
    <row r="2119" spans="1:8" ht="12.75">
      <c r="A2119" s="2" t="s">
        <v>890</v>
      </c>
      <c r="B2119" s="3" t="s">
        <v>196</v>
      </c>
      <c r="C2119" s="60"/>
      <c r="D2119" s="44">
        <f>SUM(D2120)</f>
        <v>6</v>
      </c>
      <c r="E2119" s="44">
        <f>SUM(E2120)</f>
        <v>6</v>
      </c>
      <c r="F2119" s="44">
        <f>SUM(F2120)</f>
        <v>6</v>
      </c>
      <c r="G2119" s="44">
        <f>SUM(G2120)</f>
        <v>0</v>
      </c>
      <c r="H2119" s="45"/>
    </row>
    <row r="2120" spans="1:8" ht="12.75">
      <c r="A2120" s="9"/>
      <c r="B2120" s="11" t="s">
        <v>184</v>
      </c>
      <c r="C2120" s="193" t="s">
        <v>703</v>
      </c>
      <c r="D2120" s="340">
        <v>6</v>
      </c>
      <c r="E2120" s="340">
        <v>6</v>
      </c>
      <c r="F2120" s="340">
        <v>6</v>
      </c>
      <c r="G2120" s="340">
        <v>0</v>
      </c>
      <c r="H2120" s="341">
        <v>0.5</v>
      </c>
    </row>
    <row r="2121" spans="1:8" ht="12.75">
      <c r="A2121" s="2" t="s">
        <v>891</v>
      </c>
      <c r="B2121" s="3" t="s">
        <v>197</v>
      </c>
      <c r="C2121" s="60"/>
      <c r="D2121" s="44">
        <f>SUM(D2122:D2122)</f>
        <v>71</v>
      </c>
      <c r="E2121" s="44">
        <f>SUM(E2122:E2122)</f>
        <v>71</v>
      </c>
      <c r="F2121" s="44">
        <f>SUM(F2122:F2122)</f>
        <v>71</v>
      </c>
      <c r="G2121" s="44">
        <f>SUM(G2122:G2122)</f>
        <v>0</v>
      </c>
      <c r="H2121" s="45"/>
    </row>
    <row r="2122" spans="1:8" ht="12.75">
      <c r="A2122" s="5"/>
      <c r="B2122" s="10" t="s">
        <v>184</v>
      </c>
      <c r="C2122" s="339" t="s">
        <v>604</v>
      </c>
      <c r="D2122" s="198">
        <v>71</v>
      </c>
      <c r="E2122" s="198">
        <v>71</v>
      </c>
      <c r="F2122" s="198">
        <v>71</v>
      </c>
      <c r="G2122" s="198">
        <v>0</v>
      </c>
      <c r="H2122" s="338">
        <v>0.4</v>
      </c>
    </row>
    <row r="2123" spans="1:8" ht="12.75">
      <c r="A2123" s="2" t="s">
        <v>892</v>
      </c>
      <c r="B2123" s="3" t="s">
        <v>79</v>
      </c>
      <c r="C2123" s="60"/>
      <c r="D2123" s="44">
        <f>SUM(D2124:D2124)</f>
        <v>20</v>
      </c>
      <c r="E2123" s="44">
        <f>SUM(E2124:E2124)</f>
        <v>12</v>
      </c>
      <c r="F2123" s="44">
        <f>SUM(F2124:F2124)</f>
        <v>12</v>
      </c>
      <c r="G2123" s="44">
        <f>SUM(G2124:G2124)</f>
        <v>0</v>
      </c>
      <c r="H2123" s="45"/>
    </row>
    <row r="2124" spans="1:8" ht="12.75">
      <c r="A2124" s="5"/>
      <c r="B2124" s="10" t="s">
        <v>160</v>
      </c>
      <c r="C2124" s="339" t="s">
        <v>659</v>
      </c>
      <c r="D2124" s="198">
        <v>20</v>
      </c>
      <c r="E2124" s="198">
        <v>12</v>
      </c>
      <c r="F2124" s="198">
        <v>12</v>
      </c>
      <c r="G2124" s="198"/>
      <c r="H2124" s="338">
        <v>0.3</v>
      </c>
    </row>
    <row r="2125" spans="1:8" ht="12.75">
      <c r="A2125" s="2" t="s">
        <v>893</v>
      </c>
      <c r="B2125" s="3" t="s">
        <v>129</v>
      </c>
      <c r="C2125" s="60"/>
      <c r="D2125" s="44">
        <f>SUM(D2126:D2127)</f>
        <v>11</v>
      </c>
      <c r="E2125" s="44">
        <f>SUM(E2126:E2127)</f>
        <v>10</v>
      </c>
      <c r="F2125" s="44">
        <f>SUM(F2126:F2127)</f>
        <v>10</v>
      </c>
      <c r="G2125" s="44">
        <f>SUM(G2126:G2127)</f>
        <v>0</v>
      </c>
      <c r="H2125" s="45"/>
    </row>
    <row r="2126" spans="1:8" ht="12.75">
      <c r="A2126" s="12"/>
      <c r="B2126" s="19" t="s">
        <v>231</v>
      </c>
      <c r="C2126" s="342" t="s">
        <v>315</v>
      </c>
      <c r="D2126" s="343">
        <v>8</v>
      </c>
      <c r="E2126" s="343">
        <v>7</v>
      </c>
      <c r="F2126" s="343">
        <v>7</v>
      </c>
      <c r="G2126" s="343">
        <v>0</v>
      </c>
      <c r="H2126" s="344" t="s">
        <v>365</v>
      </c>
    </row>
    <row r="2127" spans="1:8" ht="12.75">
      <c r="A2127" s="9"/>
      <c r="B2127" s="11" t="s">
        <v>93</v>
      </c>
      <c r="C2127" s="193" t="s">
        <v>779</v>
      </c>
      <c r="D2127" s="340">
        <v>3</v>
      </c>
      <c r="E2127" s="340">
        <v>3</v>
      </c>
      <c r="F2127" s="340">
        <v>3</v>
      </c>
      <c r="G2127" s="340"/>
      <c r="H2127" s="341">
        <v>0.2</v>
      </c>
    </row>
    <row r="2128" spans="1:8" ht="12.75">
      <c r="A2128" s="2" t="s">
        <v>894</v>
      </c>
      <c r="B2128" s="3" t="s">
        <v>198</v>
      </c>
      <c r="C2128" s="60"/>
      <c r="D2128" s="44">
        <f>SUM(D2129)</f>
        <v>9</v>
      </c>
      <c r="E2128" s="44">
        <f>SUM(E2129)</f>
        <v>9</v>
      </c>
      <c r="F2128" s="44">
        <f>SUM(F2129)</f>
        <v>9</v>
      </c>
      <c r="G2128" s="44">
        <f>SUM(G2129)</f>
        <v>0</v>
      </c>
      <c r="H2128" s="45"/>
    </row>
    <row r="2129" spans="1:8" ht="12.75">
      <c r="A2129" s="9"/>
      <c r="B2129" s="11" t="s">
        <v>184</v>
      </c>
      <c r="C2129" s="193" t="s">
        <v>700</v>
      </c>
      <c r="D2129" s="340">
        <v>9</v>
      </c>
      <c r="E2129" s="340">
        <v>9</v>
      </c>
      <c r="F2129" s="340">
        <v>9</v>
      </c>
      <c r="G2129" s="340">
        <v>0</v>
      </c>
      <c r="H2129" s="341">
        <v>0.6</v>
      </c>
    </row>
    <row r="2130" spans="1:8" ht="12.75">
      <c r="A2130" s="7" t="s">
        <v>896</v>
      </c>
      <c r="B2130" s="8" t="s">
        <v>122</v>
      </c>
      <c r="C2130" s="84"/>
      <c r="D2130" s="71">
        <f>SUM(D2131)</f>
        <v>8</v>
      </c>
      <c r="E2130" s="71">
        <f>SUM(E2131)</f>
        <v>8</v>
      </c>
      <c r="F2130" s="71">
        <f>SUM(F2131)</f>
        <v>8</v>
      </c>
      <c r="G2130" s="71">
        <f>SUM(G2131)</f>
        <v>0</v>
      </c>
      <c r="H2130" s="72"/>
    </row>
    <row r="2131" spans="1:8" ht="12.75">
      <c r="A2131" s="12"/>
      <c r="B2131" s="19" t="s">
        <v>184</v>
      </c>
      <c r="C2131" s="342" t="s">
        <v>700</v>
      </c>
      <c r="D2131" s="343">
        <v>8</v>
      </c>
      <c r="E2131" s="343">
        <v>8</v>
      </c>
      <c r="F2131" s="343">
        <v>8</v>
      </c>
      <c r="G2131" s="343">
        <v>0</v>
      </c>
      <c r="H2131" s="344">
        <v>0.8</v>
      </c>
    </row>
    <row r="2132" spans="1:8" ht="12.75">
      <c r="A2132" s="2" t="s">
        <v>895</v>
      </c>
      <c r="B2132" s="3" t="s">
        <v>341</v>
      </c>
      <c r="C2132" s="60"/>
      <c r="D2132" s="44">
        <f>SUM(D2133)</f>
        <v>30</v>
      </c>
      <c r="E2132" s="44">
        <f>SUM(E2133)</f>
        <v>8</v>
      </c>
      <c r="F2132" s="44">
        <f>SUM(F2133)</f>
        <v>8</v>
      </c>
      <c r="G2132" s="44">
        <f>SUM(G2133)</f>
        <v>0</v>
      </c>
      <c r="H2132" s="45"/>
    </row>
    <row r="2133" spans="1:8" ht="12.75">
      <c r="A2133" s="9"/>
      <c r="B2133" s="11" t="s">
        <v>160</v>
      </c>
      <c r="C2133" s="193" t="s">
        <v>679</v>
      </c>
      <c r="D2133" s="340">
        <v>30</v>
      </c>
      <c r="E2133" s="340">
        <v>8</v>
      </c>
      <c r="F2133" s="340">
        <v>8</v>
      </c>
      <c r="G2133" s="340"/>
      <c r="H2133" s="341">
        <v>0.35</v>
      </c>
    </row>
    <row r="2134" spans="1:8" ht="12.75">
      <c r="A2134" s="2" t="s">
        <v>897</v>
      </c>
      <c r="B2134" s="3" t="s">
        <v>146</v>
      </c>
      <c r="C2134" s="60"/>
      <c r="D2134" s="44">
        <f>SUM(D2135:D2138)</f>
        <v>383</v>
      </c>
      <c r="E2134" s="44">
        <f>SUM(E2135:E2138)</f>
        <v>332</v>
      </c>
      <c r="F2134" s="44">
        <f>SUM(F2135:F2138)</f>
        <v>332</v>
      </c>
      <c r="G2134" s="44">
        <f>SUM(G2135:G2138)</f>
        <v>0</v>
      </c>
      <c r="H2134" s="45"/>
    </row>
    <row r="2135" spans="1:8" ht="12.75">
      <c r="A2135" s="5"/>
      <c r="B2135" s="10" t="s">
        <v>160</v>
      </c>
      <c r="C2135" s="339" t="s">
        <v>659</v>
      </c>
      <c r="D2135" s="198">
        <v>100</v>
      </c>
      <c r="E2135" s="198">
        <v>69</v>
      </c>
      <c r="F2135" s="198">
        <v>69</v>
      </c>
      <c r="G2135" s="198"/>
      <c r="H2135" s="338">
        <v>0.3</v>
      </c>
    </row>
    <row r="2136" spans="1:8" ht="12.75">
      <c r="A2136" s="5"/>
      <c r="B2136" s="10"/>
      <c r="C2136" s="339" t="s">
        <v>657</v>
      </c>
      <c r="D2136" s="198">
        <v>200</v>
      </c>
      <c r="E2136" s="198">
        <v>180</v>
      </c>
      <c r="F2136" s="198">
        <v>180</v>
      </c>
      <c r="G2136" s="198"/>
      <c r="H2136" s="338">
        <v>0.35</v>
      </c>
    </row>
    <row r="2137" spans="1:8" ht="12.75">
      <c r="A2137" s="5"/>
      <c r="B2137" s="10" t="s">
        <v>184</v>
      </c>
      <c r="C2137" s="339" t="s">
        <v>704</v>
      </c>
      <c r="D2137" s="198">
        <v>20</v>
      </c>
      <c r="E2137" s="198">
        <v>20</v>
      </c>
      <c r="F2137" s="198">
        <v>20</v>
      </c>
      <c r="G2137" s="198">
        <v>0</v>
      </c>
      <c r="H2137" s="338">
        <v>0.4</v>
      </c>
    </row>
    <row r="2138" spans="1:8" ht="12.75">
      <c r="A2138" s="7"/>
      <c r="B2138" s="13" t="s">
        <v>93</v>
      </c>
      <c r="C2138" s="84" t="s">
        <v>780</v>
      </c>
      <c r="D2138" s="185">
        <v>63</v>
      </c>
      <c r="E2138" s="185">
        <v>63</v>
      </c>
      <c r="F2138" s="185">
        <v>63</v>
      </c>
      <c r="G2138" s="185"/>
      <c r="H2138" s="72">
        <v>0.15</v>
      </c>
    </row>
    <row r="2139" spans="1:8" ht="12.75">
      <c r="A2139" s="2" t="s">
        <v>898</v>
      </c>
      <c r="B2139" s="3" t="s">
        <v>147</v>
      </c>
      <c r="C2139" s="60"/>
      <c r="D2139" s="44">
        <f>SUM(D2140:D2140)</f>
        <v>320</v>
      </c>
      <c r="E2139" s="44">
        <f>SUM(E2140:E2140)</f>
        <v>116</v>
      </c>
      <c r="F2139" s="44">
        <f>SUM(F2140:F2140)</f>
        <v>116</v>
      </c>
      <c r="G2139" s="44">
        <f>SUM(G2140:G2140)</f>
        <v>0</v>
      </c>
      <c r="H2139" s="45"/>
    </row>
    <row r="2140" spans="1:8" ht="12.75">
      <c r="A2140" s="5"/>
      <c r="B2140" s="10" t="s">
        <v>160</v>
      </c>
      <c r="C2140" s="339" t="s">
        <v>673</v>
      </c>
      <c r="D2140" s="198">
        <v>320</v>
      </c>
      <c r="E2140" s="198">
        <v>116</v>
      </c>
      <c r="F2140" s="198">
        <v>116</v>
      </c>
      <c r="G2140" s="198"/>
      <c r="H2140" s="338">
        <v>0.15</v>
      </c>
    </row>
    <row r="2141" spans="1:8" ht="12.75">
      <c r="A2141" s="2" t="s">
        <v>899</v>
      </c>
      <c r="B2141" s="3" t="s">
        <v>148</v>
      </c>
      <c r="C2141" s="60"/>
      <c r="D2141" s="44">
        <f>SUM(D2142:D2142)</f>
        <v>190</v>
      </c>
      <c r="E2141" s="44">
        <f>SUM(E2142:E2142)</f>
        <v>67</v>
      </c>
      <c r="F2141" s="44">
        <f>SUM(F2142:F2142)</f>
        <v>67</v>
      </c>
      <c r="G2141" s="44">
        <f>SUM(G2142:G2142)</f>
        <v>0</v>
      </c>
      <c r="H2141" s="45"/>
    </row>
    <row r="2142" spans="1:8" ht="12.75">
      <c r="A2142" s="5"/>
      <c r="B2142" s="10" t="s">
        <v>160</v>
      </c>
      <c r="C2142" s="339" t="s">
        <v>659</v>
      </c>
      <c r="D2142" s="198">
        <v>190</v>
      </c>
      <c r="E2142" s="198">
        <v>67</v>
      </c>
      <c r="F2142" s="198">
        <v>67</v>
      </c>
      <c r="G2142" s="198"/>
      <c r="H2142" s="338">
        <v>0.15</v>
      </c>
    </row>
    <row r="2143" spans="1:8" ht="12.75">
      <c r="A2143" s="2" t="s">
        <v>918</v>
      </c>
      <c r="B2143" s="3" t="s">
        <v>149</v>
      </c>
      <c r="C2143" s="60"/>
      <c r="D2143" s="44">
        <f>SUM(D2144:D2147)</f>
        <v>51</v>
      </c>
      <c r="E2143" s="44">
        <f>SUM(E2144:E2147)</f>
        <v>30</v>
      </c>
      <c r="F2143" s="44">
        <f>SUM(F2144:F2147)</f>
        <v>30</v>
      </c>
      <c r="G2143" s="44">
        <f>SUM(G2144:G2147)</f>
        <v>0</v>
      </c>
      <c r="H2143" s="45"/>
    </row>
    <row r="2144" spans="1:8" ht="12.75">
      <c r="A2144" s="5"/>
      <c r="B2144" s="10" t="s">
        <v>184</v>
      </c>
      <c r="C2144" s="339" t="s">
        <v>698</v>
      </c>
      <c r="D2144" s="198">
        <v>3</v>
      </c>
      <c r="E2144" s="198">
        <v>3</v>
      </c>
      <c r="F2144" s="198">
        <v>3</v>
      </c>
      <c r="G2144" s="198">
        <v>0</v>
      </c>
      <c r="H2144" s="338">
        <v>0.4</v>
      </c>
    </row>
    <row r="2145" spans="1:8" ht="12.75">
      <c r="A2145" s="12"/>
      <c r="B2145" s="19"/>
      <c r="C2145" s="342" t="s">
        <v>700</v>
      </c>
      <c r="D2145" s="343">
        <v>4</v>
      </c>
      <c r="E2145" s="343">
        <v>4</v>
      </c>
      <c r="F2145" s="343">
        <v>4</v>
      </c>
      <c r="G2145" s="343">
        <v>0</v>
      </c>
      <c r="H2145" s="344">
        <v>1</v>
      </c>
    </row>
    <row r="2146" spans="1:8" ht="12.75">
      <c r="A2146" s="12"/>
      <c r="B2146" s="19" t="s">
        <v>240</v>
      </c>
      <c r="C2146" s="342" t="s">
        <v>834</v>
      </c>
      <c r="D2146" s="343">
        <v>10</v>
      </c>
      <c r="E2146" s="343">
        <v>10</v>
      </c>
      <c r="F2146" s="343">
        <v>10</v>
      </c>
      <c r="G2146" s="343"/>
      <c r="H2146" s="344">
        <v>0.3</v>
      </c>
    </row>
    <row r="2147" spans="1:8" ht="12.75">
      <c r="A2147" s="9"/>
      <c r="B2147" s="11" t="s">
        <v>93</v>
      </c>
      <c r="C2147" s="193" t="s">
        <v>710</v>
      </c>
      <c r="D2147" s="340">
        <v>34</v>
      </c>
      <c r="E2147" s="340">
        <v>13</v>
      </c>
      <c r="F2147" s="340">
        <v>13</v>
      </c>
      <c r="G2147" s="340"/>
      <c r="H2147" s="341">
        <v>0.2</v>
      </c>
    </row>
    <row r="2148" spans="1:8" ht="14.25" customHeight="1">
      <c r="A2148" s="2" t="s">
        <v>900</v>
      </c>
      <c r="B2148" s="3" t="s">
        <v>175</v>
      </c>
      <c r="C2148" s="60"/>
      <c r="D2148" s="44">
        <f>SUM(D2149:D2150)</f>
        <v>39</v>
      </c>
      <c r="E2148" s="44">
        <f>SUM(E2149:E2150)</f>
        <v>39</v>
      </c>
      <c r="F2148" s="44">
        <f>SUM(F2149:F2150)</f>
        <v>39</v>
      </c>
      <c r="G2148" s="44">
        <f>SUM(G2149:G2150)</f>
        <v>0</v>
      </c>
      <c r="H2148" s="45"/>
    </row>
    <row r="2149" spans="1:8" ht="14.25" customHeight="1">
      <c r="A2149" s="33"/>
      <c r="B2149" s="19" t="s">
        <v>184</v>
      </c>
      <c r="C2149" s="190" t="s">
        <v>701</v>
      </c>
      <c r="D2149" s="143">
        <v>15</v>
      </c>
      <c r="E2149" s="143">
        <v>15</v>
      </c>
      <c r="F2149" s="143">
        <v>15</v>
      </c>
      <c r="G2149" s="143">
        <v>0</v>
      </c>
      <c r="H2149" s="202">
        <v>0.5</v>
      </c>
    </row>
    <row r="2150" spans="1:8" ht="14.25" customHeight="1">
      <c r="A2150" s="9"/>
      <c r="B2150" s="70"/>
      <c r="C2150" s="193" t="s">
        <v>698</v>
      </c>
      <c r="D2150" s="340">
        <v>24</v>
      </c>
      <c r="E2150" s="340">
        <v>24</v>
      </c>
      <c r="F2150" s="340">
        <v>24</v>
      </c>
      <c r="G2150" s="340">
        <v>0</v>
      </c>
      <c r="H2150" s="341">
        <v>1</v>
      </c>
    </row>
    <row r="2151" spans="1:8" ht="12" customHeight="1">
      <c r="A2151" s="2" t="s">
        <v>919</v>
      </c>
      <c r="B2151" s="3" t="s">
        <v>150</v>
      </c>
      <c r="C2151" s="60"/>
      <c r="D2151" s="44">
        <f>SUM(D2152:D2155)</f>
        <v>1050</v>
      </c>
      <c r="E2151" s="44">
        <f>SUM(E2152:E2155)</f>
        <v>1017</v>
      </c>
      <c r="F2151" s="44">
        <f>SUM(F2152:F2155)</f>
        <v>1017</v>
      </c>
      <c r="G2151" s="44">
        <f>SUM(G2152:G2155)</f>
        <v>0</v>
      </c>
      <c r="H2151" s="45"/>
    </row>
    <row r="2152" spans="1:8" ht="12" customHeight="1">
      <c r="A2152" s="5"/>
      <c r="B2152" s="10" t="s">
        <v>160</v>
      </c>
      <c r="C2152" s="339" t="s">
        <v>674</v>
      </c>
      <c r="D2152" s="198">
        <v>100</v>
      </c>
      <c r="E2152" s="198">
        <v>95</v>
      </c>
      <c r="F2152" s="198">
        <v>95</v>
      </c>
      <c r="G2152" s="198"/>
      <c r="H2152" s="338">
        <v>0.15</v>
      </c>
    </row>
    <row r="2153" spans="1:8" ht="12.75">
      <c r="A2153" s="5"/>
      <c r="B2153" s="10"/>
      <c r="C2153" s="339" t="s">
        <v>659</v>
      </c>
      <c r="D2153" s="198">
        <v>450</v>
      </c>
      <c r="E2153" s="198">
        <v>445</v>
      </c>
      <c r="F2153" s="198">
        <v>445</v>
      </c>
      <c r="G2153" s="198"/>
      <c r="H2153" s="338">
        <v>0.25</v>
      </c>
    </row>
    <row r="2154" spans="1:8" ht="12.75">
      <c r="A2154" s="5"/>
      <c r="B2154" s="10"/>
      <c r="C2154" s="339" t="s">
        <v>675</v>
      </c>
      <c r="D2154" s="198">
        <v>250</v>
      </c>
      <c r="E2154" s="198">
        <v>240</v>
      </c>
      <c r="F2154" s="198">
        <v>240</v>
      </c>
      <c r="G2154" s="198"/>
      <c r="H2154" s="338">
        <v>0.35</v>
      </c>
    </row>
    <row r="2155" spans="1:8" ht="12.75">
      <c r="A2155" s="9"/>
      <c r="B2155" s="11"/>
      <c r="C2155" s="193" t="s">
        <v>664</v>
      </c>
      <c r="D2155" s="340">
        <v>250</v>
      </c>
      <c r="E2155" s="340">
        <v>237</v>
      </c>
      <c r="F2155" s="340">
        <v>237</v>
      </c>
      <c r="G2155" s="340"/>
      <c r="H2155" s="341">
        <v>0.45</v>
      </c>
    </row>
    <row r="2156" spans="1:8" ht="12.75">
      <c r="A2156" s="33" t="s">
        <v>901</v>
      </c>
      <c r="B2156" s="26" t="s">
        <v>396</v>
      </c>
      <c r="C2156" s="190"/>
      <c r="D2156" s="179">
        <f>SUM(D2157)</f>
        <v>18</v>
      </c>
      <c r="E2156" s="179">
        <f>SUM(E2157)</f>
        <v>18</v>
      </c>
      <c r="F2156" s="179">
        <f>SUM(F2157)</f>
        <v>18</v>
      </c>
      <c r="G2156" s="179">
        <f>SUM(G2157)</f>
        <v>0</v>
      </c>
      <c r="H2156" s="202"/>
    </row>
    <row r="2157" spans="1:8" ht="12.75">
      <c r="A2157" s="5"/>
      <c r="B2157" s="10" t="s">
        <v>184</v>
      </c>
      <c r="C2157" s="339" t="s">
        <v>701</v>
      </c>
      <c r="D2157" s="198">
        <v>18</v>
      </c>
      <c r="E2157" s="198">
        <v>18</v>
      </c>
      <c r="F2157" s="198">
        <v>18</v>
      </c>
      <c r="G2157" s="198">
        <v>0</v>
      </c>
      <c r="H2157" s="338">
        <v>0.4</v>
      </c>
    </row>
    <row r="2158" spans="1:8" ht="12.75">
      <c r="A2158" s="2" t="s">
        <v>902</v>
      </c>
      <c r="B2158" s="3" t="s">
        <v>181</v>
      </c>
      <c r="C2158" s="60"/>
      <c r="D2158" s="44">
        <f>SUM(D2159:D2159)</f>
        <v>50</v>
      </c>
      <c r="E2158" s="44">
        <f>SUM(E2159:E2159)</f>
        <v>50</v>
      </c>
      <c r="F2158" s="44">
        <f>SUM(F2159:F2159)</f>
        <v>50</v>
      </c>
      <c r="G2158" s="44">
        <f>SUM(G2159:G2159)</f>
        <v>0</v>
      </c>
      <c r="H2158" s="45"/>
    </row>
    <row r="2159" spans="1:8" ht="12.75">
      <c r="A2159" s="33"/>
      <c r="B2159" s="163" t="s">
        <v>184</v>
      </c>
      <c r="C2159" s="190" t="s">
        <v>698</v>
      </c>
      <c r="D2159" s="143">
        <v>50</v>
      </c>
      <c r="E2159" s="143">
        <v>50</v>
      </c>
      <c r="F2159" s="143">
        <v>50</v>
      </c>
      <c r="G2159" s="143">
        <v>0</v>
      </c>
      <c r="H2159" s="202">
        <v>0.5</v>
      </c>
    </row>
    <row r="2160" spans="1:8" ht="12.75">
      <c r="A2160" s="2" t="s">
        <v>903</v>
      </c>
      <c r="B2160" s="3" t="s">
        <v>207</v>
      </c>
      <c r="C2160" s="60"/>
      <c r="D2160" s="44">
        <f>SUM(D2161)</f>
        <v>3</v>
      </c>
      <c r="E2160" s="44">
        <f>SUM(E2161)</f>
        <v>3</v>
      </c>
      <c r="F2160" s="44">
        <f>SUM(F2161)</f>
        <v>3</v>
      </c>
      <c r="G2160" s="44">
        <f>SUM(G2161)</f>
        <v>0</v>
      </c>
      <c r="H2160" s="45"/>
    </row>
    <row r="2161" spans="1:8" ht="12.75">
      <c r="A2161" s="9"/>
      <c r="B2161" s="11" t="s">
        <v>93</v>
      </c>
      <c r="C2161" s="193" t="s">
        <v>710</v>
      </c>
      <c r="D2161" s="340">
        <v>3</v>
      </c>
      <c r="E2161" s="340">
        <v>3</v>
      </c>
      <c r="F2161" s="340">
        <v>3</v>
      </c>
      <c r="G2161" s="340"/>
      <c r="H2161" s="341">
        <v>0.15</v>
      </c>
    </row>
    <row r="2162" spans="1:8" ht="12.75">
      <c r="A2162" s="2" t="s">
        <v>904</v>
      </c>
      <c r="B2162" s="3" t="s">
        <v>774</v>
      </c>
      <c r="C2162" s="60"/>
      <c r="D2162" s="44">
        <f>SUM(D2163:D2164)</f>
        <v>136</v>
      </c>
      <c r="E2162" s="44">
        <f>SUM(E2163:E2164)</f>
        <v>65</v>
      </c>
      <c r="F2162" s="44">
        <f>SUM(F2163:F2164)</f>
        <v>65</v>
      </c>
      <c r="G2162" s="44">
        <f>SUM(G2163:G2164)</f>
        <v>0</v>
      </c>
      <c r="H2162" s="45"/>
    </row>
    <row r="2163" spans="1:8" ht="12.75">
      <c r="A2163" s="112"/>
      <c r="B2163" s="163" t="s">
        <v>93</v>
      </c>
      <c r="C2163" s="190" t="s">
        <v>710</v>
      </c>
      <c r="D2163" s="143">
        <v>59</v>
      </c>
      <c r="E2163" s="143">
        <v>59</v>
      </c>
      <c r="F2163" s="143">
        <v>59</v>
      </c>
      <c r="G2163" s="143"/>
      <c r="H2163" s="202">
        <v>0.15</v>
      </c>
    </row>
    <row r="2164" spans="1:8" ht="12.75">
      <c r="A2164" s="9"/>
      <c r="B2164" s="11"/>
      <c r="C2164" s="193" t="s">
        <v>710</v>
      </c>
      <c r="D2164" s="340">
        <v>77</v>
      </c>
      <c r="E2164" s="340">
        <v>6</v>
      </c>
      <c r="F2164" s="340">
        <v>6</v>
      </c>
      <c r="G2164" s="340"/>
      <c r="H2164" s="341">
        <v>0.2</v>
      </c>
    </row>
    <row r="2165" spans="1:8" ht="12.75">
      <c r="A2165" s="2" t="s">
        <v>905</v>
      </c>
      <c r="B2165" s="3" t="s">
        <v>781</v>
      </c>
      <c r="C2165" s="60"/>
      <c r="D2165" s="44">
        <f>SUM(D2166)</f>
        <v>23</v>
      </c>
      <c r="E2165" s="44">
        <f>SUM(E2166)</f>
        <v>23</v>
      </c>
      <c r="F2165" s="44">
        <f>SUM(F2166)</f>
        <v>23</v>
      </c>
      <c r="G2165" s="44">
        <f>SUM(G2166)</f>
        <v>0</v>
      </c>
      <c r="H2165" s="45"/>
    </row>
    <row r="2166" spans="1:8" ht="12.75">
      <c r="A2166" s="9"/>
      <c r="B2166" s="11" t="s">
        <v>93</v>
      </c>
      <c r="C2166" s="193" t="s">
        <v>710</v>
      </c>
      <c r="D2166" s="340">
        <v>23</v>
      </c>
      <c r="E2166" s="340">
        <v>23</v>
      </c>
      <c r="F2166" s="340">
        <v>23</v>
      </c>
      <c r="G2166" s="340"/>
      <c r="H2166" s="341">
        <v>0.15</v>
      </c>
    </row>
    <row r="2167" spans="1:8" s="4" customFormat="1" ht="12.75">
      <c r="A2167" s="2"/>
      <c r="B2167" s="3" t="s">
        <v>814</v>
      </c>
      <c r="C2167" s="40"/>
      <c r="D2167" s="44">
        <f>SUM(D2168)</f>
        <v>55</v>
      </c>
      <c r="E2167" s="44">
        <f>SUM(E2168)</f>
        <v>55</v>
      </c>
      <c r="F2167" s="44">
        <f>SUM(F2168)</f>
        <v>55</v>
      </c>
      <c r="G2167" s="44">
        <f>SUM(G2168)</f>
        <v>0</v>
      </c>
      <c r="H2167" s="155"/>
    </row>
    <row r="2168" spans="1:8" ht="12.75">
      <c r="A2168" s="9"/>
      <c r="B2168" s="11" t="s">
        <v>240</v>
      </c>
      <c r="C2168" s="193" t="s">
        <v>834</v>
      </c>
      <c r="D2168" s="340">
        <v>55</v>
      </c>
      <c r="E2168" s="340">
        <v>55</v>
      </c>
      <c r="F2168" s="340">
        <v>55</v>
      </c>
      <c r="G2168" s="340"/>
      <c r="H2168" s="341">
        <v>0.1</v>
      </c>
    </row>
    <row r="2169" spans="1:8" ht="12.75">
      <c r="A2169" s="2" t="s">
        <v>906</v>
      </c>
      <c r="B2169" s="3" t="s">
        <v>125</v>
      </c>
      <c r="C2169" s="60"/>
      <c r="D2169" s="44">
        <f>SUM(D2170:D2170)</f>
        <v>170</v>
      </c>
      <c r="E2169" s="44">
        <f>SUM(E2170:E2170)</f>
        <v>132</v>
      </c>
      <c r="F2169" s="44">
        <f>SUM(F2170:F2170)</f>
        <v>132</v>
      </c>
      <c r="G2169" s="44">
        <f>SUM(G2170:G2170)</f>
        <v>0</v>
      </c>
      <c r="H2169" s="45"/>
    </row>
    <row r="2170" spans="1:8" ht="12.75">
      <c r="A2170" s="5"/>
      <c r="B2170" s="10" t="s">
        <v>160</v>
      </c>
      <c r="C2170" s="339" t="s">
        <v>659</v>
      </c>
      <c r="D2170" s="198">
        <v>170</v>
      </c>
      <c r="E2170" s="198">
        <v>132</v>
      </c>
      <c r="F2170" s="198">
        <v>132</v>
      </c>
      <c r="G2170" s="198"/>
      <c r="H2170" s="338">
        <v>0.5</v>
      </c>
    </row>
    <row r="2171" spans="1:8" ht="12.75">
      <c r="A2171" s="2" t="s">
        <v>907</v>
      </c>
      <c r="B2171" s="3" t="s">
        <v>151</v>
      </c>
      <c r="C2171" s="60"/>
      <c r="D2171" s="44">
        <f>SUM(D2172:D2173)</f>
        <v>500</v>
      </c>
      <c r="E2171" s="44">
        <f>SUM(E2172:E2173)</f>
        <v>170</v>
      </c>
      <c r="F2171" s="44">
        <f>SUM(F2172:F2173)</f>
        <v>170</v>
      </c>
      <c r="G2171" s="44">
        <f>SUM(G2172:G2173)</f>
        <v>0</v>
      </c>
      <c r="H2171" s="45"/>
    </row>
    <row r="2172" spans="1:8" ht="12.75">
      <c r="A2172" s="5"/>
      <c r="B2172" s="10" t="s">
        <v>160</v>
      </c>
      <c r="C2172" s="339" t="s">
        <v>659</v>
      </c>
      <c r="D2172" s="198">
        <v>250</v>
      </c>
      <c r="E2172" s="198">
        <v>67</v>
      </c>
      <c r="F2172" s="198">
        <v>67</v>
      </c>
      <c r="G2172" s="198"/>
      <c r="H2172" s="338">
        <v>0.25</v>
      </c>
    </row>
    <row r="2173" spans="1:8" ht="12.75">
      <c r="A2173" s="9"/>
      <c r="B2173" s="11"/>
      <c r="C2173" s="193" t="s">
        <v>675</v>
      </c>
      <c r="D2173" s="340">
        <v>250</v>
      </c>
      <c r="E2173" s="340">
        <v>103</v>
      </c>
      <c r="F2173" s="340">
        <v>103</v>
      </c>
      <c r="G2173" s="340"/>
      <c r="H2173" s="341">
        <v>0.5</v>
      </c>
    </row>
    <row r="2174" spans="1:8" ht="12.75">
      <c r="A2174" s="2" t="s">
        <v>908</v>
      </c>
      <c r="B2174" s="3" t="s">
        <v>152</v>
      </c>
      <c r="C2174" s="60"/>
      <c r="D2174" s="44">
        <f>SUM(D2175:D2178)</f>
        <v>344</v>
      </c>
      <c r="E2174" s="44">
        <f>SUM(E2175:E2178)</f>
        <v>153</v>
      </c>
      <c r="F2174" s="44">
        <f>SUM(F2175:F2178)</f>
        <v>153</v>
      </c>
      <c r="G2174" s="44">
        <f>SUM(G2175:G2178)</f>
        <v>0</v>
      </c>
      <c r="H2174" s="45"/>
    </row>
    <row r="2175" spans="1:8" ht="12.75">
      <c r="A2175" s="5"/>
      <c r="B2175" s="10" t="s">
        <v>160</v>
      </c>
      <c r="C2175" s="339" t="s">
        <v>676</v>
      </c>
      <c r="D2175" s="198">
        <v>200</v>
      </c>
      <c r="E2175" s="198">
        <v>10</v>
      </c>
      <c r="F2175" s="198">
        <v>10</v>
      </c>
      <c r="G2175" s="198"/>
      <c r="H2175" s="338">
        <v>1</v>
      </c>
    </row>
    <row r="2176" spans="1:8" ht="12.75">
      <c r="A2176" s="7"/>
      <c r="B2176" s="13" t="s">
        <v>240</v>
      </c>
      <c r="C2176" s="84" t="s">
        <v>816</v>
      </c>
      <c r="D2176" s="185">
        <v>44</v>
      </c>
      <c r="E2176" s="185">
        <v>44</v>
      </c>
      <c r="F2176" s="185">
        <v>44</v>
      </c>
      <c r="G2176" s="185"/>
      <c r="H2176" s="72">
        <v>0.2</v>
      </c>
    </row>
    <row r="2177" spans="1:8" ht="12.75">
      <c r="A2177" s="7"/>
      <c r="B2177" s="13" t="s">
        <v>93</v>
      </c>
      <c r="C2177" s="84" t="s">
        <v>778</v>
      </c>
      <c r="D2177" s="185">
        <v>97</v>
      </c>
      <c r="E2177" s="185">
        <v>97</v>
      </c>
      <c r="F2177" s="185">
        <v>97</v>
      </c>
      <c r="G2177" s="185"/>
      <c r="H2177" s="72">
        <v>0.15</v>
      </c>
    </row>
    <row r="2178" spans="1:8" ht="12.75">
      <c r="A2178" s="7"/>
      <c r="B2178" s="13"/>
      <c r="C2178" s="84" t="s">
        <v>710</v>
      </c>
      <c r="D2178" s="185">
        <v>3</v>
      </c>
      <c r="E2178" s="185">
        <v>2</v>
      </c>
      <c r="F2178" s="185">
        <v>2</v>
      </c>
      <c r="G2178" s="185"/>
      <c r="H2178" s="72">
        <v>0.5</v>
      </c>
    </row>
    <row r="2179" spans="1:8" ht="12.75">
      <c r="A2179" s="2" t="s">
        <v>909</v>
      </c>
      <c r="B2179" s="3" t="s">
        <v>461</v>
      </c>
      <c r="C2179" s="60"/>
      <c r="D2179" s="44">
        <f>D2180</f>
        <v>100</v>
      </c>
      <c r="E2179" s="44">
        <f>E2180</f>
        <v>100</v>
      </c>
      <c r="F2179" s="44">
        <f>F2180</f>
        <v>100</v>
      </c>
      <c r="G2179" s="44">
        <f>G2180</f>
        <v>0</v>
      </c>
      <c r="H2179" s="45"/>
    </row>
    <row r="2180" spans="1:8" ht="12.75">
      <c r="A2180" s="9"/>
      <c r="B2180" s="11" t="s">
        <v>240</v>
      </c>
      <c r="C2180" s="193" t="s">
        <v>822</v>
      </c>
      <c r="D2180" s="340">
        <v>100</v>
      </c>
      <c r="E2180" s="340">
        <v>100</v>
      </c>
      <c r="F2180" s="340">
        <v>100</v>
      </c>
      <c r="G2180" s="340"/>
      <c r="H2180" s="341">
        <v>0.1</v>
      </c>
    </row>
    <row r="2181" spans="1:8" ht="12.75">
      <c r="A2181" s="2" t="s">
        <v>910</v>
      </c>
      <c r="B2181" s="3" t="s">
        <v>153</v>
      </c>
      <c r="C2181" s="60"/>
      <c r="D2181" s="44">
        <f>SUM(D2182:D2184)</f>
        <v>830</v>
      </c>
      <c r="E2181" s="44">
        <f>SUM(E2182:E2184)</f>
        <v>603</v>
      </c>
      <c r="F2181" s="44">
        <f>SUM(F2182:F2184)</f>
        <v>603</v>
      </c>
      <c r="G2181" s="44">
        <f>SUM(G2182:G2184)</f>
        <v>0</v>
      </c>
      <c r="H2181" s="45"/>
    </row>
    <row r="2182" spans="1:8" ht="12.75">
      <c r="A2182" s="5"/>
      <c r="B2182" s="10" t="s">
        <v>160</v>
      </c>
      <c r="C2182" s="339" t="s">
        <v>674</v>
      </c>
      <c r="D2182" s="198">
        <v>330</v>
      </c>
      <c r="E2182" s="198">
        <v>330</v>
      </c>
      <c r="F2182" s="198">
        <v>330</v>
      </c>
      <c r="G2182" s="198"/>
      <c r="H2182" s="338">
        <v>0.3</v>
      </c>
    </row>
    <row r="2183" spans="1:8" ht="12.75">
      <c r="A2183" s="5"/>
      <c r="B2183" s="10"/>
      <c r="C2183" s="339" t="s">
        <v>659</v>
      </c>
      <c r="D2183" s="198">
        <v>100</v>
      </c>
      <c r="E2183" s="198">
        <v>100</v>
      </c>
      <c r="F2183" s="198">
        <v>100</v>
      </c>
      <c r="G2183" s="198"/>
      <c r="H2183" s="338">
        <v>0.3</v>
      </c>
    </row>
    <row r="2184" spans="1:8" ht="12.75">
      <c r="A2184" s="9"/>
      <c r="B2184" s="11"/>
      <c r="C2184" s="193" t="s">
        <v>657</v>
      </c>
      <c r="D2184" s="340">
        <v>400</v>
      </c>
      <c r="E2184" s="340">
        <v>173</v>
      </c>
      <c r="F2184" s="340">
        <v>173</v>
      </c>
      <c r="G2184" s="340"/>
      <c r="H2184" s="341">
        <v>0.4</v>
      </c>
    </row>
    <row r="2185" spans="1:8" ht="12.75">
      <c r="A2185" s="2" t="s">
        <v>911</v>
      </c>
      <c r="B2185" s="3" t="s">
        <v>250</v>
      </c>
      <c r="C2185" s="60"/>
      <c r="D2185" s="44">
        <f>SUM(D2186)</f>
        <v>35</v>
      </c>
      <c r="E2185" s="44">
        <f>SUM(E2186)</f>
        <v>35</v>
      </c>
      <c r="F2185" s="44">
        <f>SUM(F2186)</f>
        <v>35</v>
      </c>
      <c r="G2185" s="44">
        <f>SUM(G2186)</f>
        <v>0</v>
      </c>
      <c r="H2185" s="45"/>
    </row>
    <row r="2186" spans="1:8" ht="12.75">
      <c r="A2186" s="9"/>
      <c r="B2186" s="10" t="s">
        <v>184</v>
      </c>
      <c r="C2186" s="193" t="s">
        <v>701</v>
      </c>
      <c r="D2186" s="340">
        <v>35</v>
      </c>
      <c r="E2186" s="340">
        <v>35</v>
      </c>
      <c r="F2186" s="340">
        <v>35</v>
      </c>
      <c r="G2186" s="340">
        <v>0</v>
      </c>
      <c r="H2186" s="341">
        <v>0.4</v>
      </c>
    </row>
    <row r="2187" spans="1:8" ht="12.75">
      <c r="A2187" s="2" t="s">
        <v>912</v>
      </c>
      <c r="B2187" s="3" t="s">
        <v>182</v>
      </c>
      <c r="C2187" s="60"/>
      <c r="D2187" s="44">
        <f>SUM(D2188:D2190)</f>
        <v>92</v>
      </c>
      <c r="E2187" s="44">
        <f>SUM(E2188:E2190)</f>
        <v>92</v>
      </c>
      <c r="F2187" s="44">
        <f>SUM(F2188:F2190)</f>
        <v>92</v>
      </c>
      <c r="G2187" s="44">
        <f>SUM(G2188:G2190)</f>
        <v>0</v>
      </c>
      <c r="H2187" s="45"/>
    </row>
    <row r="2188" spans="1:8" ht="12.75">
      <c r="A2188" s="12"/>
      <c r="B2188" s="19" t="s">
        <v>184</v>
      </c>
      <c r="C2188" s="342" t="s">
        <v>705</v>
      </c>
      <c r="D2188" s="343">
        <v>3</v>
      </c>
      <c r="E2188" s="343">
        <v>3</v>
      </c>
      <c r="F2188" s="343">
        <v>3</v>
      </c>
      <c r="G2188" s="343">
        <v>0</v>
      </c>
      <c r="H2188" s="344">
        <v>0.2</v>
      </c>
    </row>
    <row r="2189" spans="1:8" ht="12.75">
      <c r="A2189" s="12"/>
      <c r="B2189" s="19"/>
      <c r="C2189" s="342" t="s">
        <v>701</v>
      </c>
      <c r="D2189" s="343">
        <v>10</v>
      </c>
      <c r="E2189" s="343">
        <v>10</v>
      </c>
      <c r="F2189" s="343">
        <v>10</v>
      </c>
      <c r="G2189" s="343">
        <v>0</v>
      </c>
      <c r="H2189" s="344">
        <v>0.4</v>
      </c>
    </row>
    <row r="2190" spans="1:8" ht="12.75">
      <c r="A2190" s="9"/>
      <c r="B2190" s="11" t="s">
        <v>93</v>
      </c>
      <c r="C2190" s="193" t="s">
        <v>710</v>
      </c>
      <c r="D2190" s="340">
        <v>79</v>
      </c>
      <c r="E2190" s="340">
        <v>79</v>
      </c>
      <c r="F2190" s="340">
        <v>79</v>
      </c>
      <c r="G2190" s="340"/>
      <c r="H2190" s="341">
        <v>0.15</v>
      </c>
    </row>
    <row r="2191" spans="1:8" ht="12.75">
      <c r="A2191" s="2" t="s">
        <v>913</v>
      </c>
      <c r="B2191" s="3" t="s">
        <v>85</v>
      </c>
      <c r="C2191" s="15"/>
      <c r="D2191" s="44">
        <f>SUM(D2192:D2192)</f>
        <v>750</v>
      </c>
      <c r="E2191" s="44">
        <f>SUM(E2192:E2192)</f>
        <v>361</v>
      </c>
      <c r="F2191" s="44">
        <f>SUM(F2192:F2192)</f>
        <v>361</v>
      </c>
      <c r="G2191" s="44">
        <f>SUM(G2192:G2192)</f>
        <v>0</v>
      </c>
      <c r="H2191" s="45"/>
    </row>
    <row r="2192" spans="1:8" ht="12.75">
      <c r="A2192" s="188"/>
      <c r="B2192" s="133" t="s">
        <v>160</v>
      </c>
      <c r="C2192" s="432" t="s">
        <v>659</v>
      </c>
      <c r="D2192" s="426">
        <v>750</v>
      </c>
      <c r="E2192" s="426">
        <v>361</v>
      </c>
      <c r="F2192" s="426">
        <v>361</v>
      </c>
      <c r="G2192" s="426"/>
      <c r="H2192" s="431">
        <v>0.1</v>
      </c>
    </row>
    <row r="2193" spans="1:8" ht="12.75">
      <c r="A2193" s="59">
        <v>46</v>
      </c>
      <c r="B2193" s="3" t="s">
        <v>267</v>
      </c>
      <c r="C2193" s="60"/>
      <c r="D2193" s="44">
        <f>SUM(D2194)</f>
        <v>70</v>
      </c>
      <c r="E2193" s="44">
        <f>SUM(E2194)</f>
        <v>18</v>
      </c>
      <c r="F2193" s="44">
        <f>SUM(F2194)</f>
        <v>18</v>
      </c>
      <c r="G2193" s="44">
        <f>SUM(G2194)</f>
        <v>0</v>
      </c>
      <c r="H2193" s="45"/>
    </row>
    <row r="2194" spans="1:8" ht="12.75">
      <c r="A2194" s="151"/>
      <c r="B2194" s="11" t="s">
        <v>160</v>
      </c>
      <c r="C2194" s="193" t="s">
        <v>659</v>
      </c>
      <c r="D2194" s="340">
        <v>70</v>
      </c>
      <c r="E2194" s="340">
        <v>18</v>
      </c>
      <c r="F2194" s="340">
        <v>18</v>
      </c>
      <c r="G2194" s="340"/>
      <c r="H2194" s="341">
        <v>0.2</v>
      </c>
    </row>
    <row r="2195" spans="1:8" ht="12.75">
      <c r="A2195" s="59">
        <v>47</v>
      </c>
      <c r="B2195" s="3" t="s">
        <v>173</v>
      </c>
      <c r="C2195" s="60"/>
      <c r="D2195" s="44">
        <f>SUM(D2196)</f>
        <v>15</v>
      </c>
      <c r="E2195" s="44">
        <f>SUM(E2196)</f>
        <v>15</v>
      </c>
      <c r="F2195" s="44">
        <f>SUM(F2196)</f>
        <v>15</v>
      </c>
      <c r="G2195" s="44">
        <f>SUM(G2196)</f>
        <v>0</v>
      </c>
      <c r="H2195" s="45"/>
    </row>
    <row r="2196" spans="1:8" ht="12.75">
      <c r="A2196" s="154"/>
      <c r="B2196" s="163" t="s">
        <v>184</v>
      </c>
      <c r="C2196" s="190" t="s">
        <v>698</v>
      </c>
      <c r="D2196" s="143">
        <v>15</v>
      </c>
      <c r="E2196" s="143">
        <v>15</v>
      </c>
      <c r="F2196" s="143">
        <v>15</v>
      </c>
      <c r="G2196" s="143">
        <v>0</v>
      </c>
      <c r="H2196" s="202">
        <v>0.2</v>
      </c>
    </row>
    <row r="2197" spans="1:8" ht="12.75">
      <c r="A2197" s="59">
        <v>48</v>
      </c>
      <c r="B2197" s="3" t="s">
        <v>244</v>
      </c>
      <c r="C2197" s="60"/>
      <c r="D2197" s="44">
        <f>D2198</f>
        <v>50</v>
      </c>
      <c r="E2197" s="44">
        <f>E2198</f>
        <v>48</v>
      </c>
      <c r="F2197" s="44">
        <f>F2198</f>
        <v>48</v>
      </c>
      <c r="G2197" s="44">
        <f>G2198</f>
        <v>48</v>
      </c>
      <c r="H2197" s="45"/>
    </row>
    <row r="2198" spans="1:8" ht="12.75">
      <c r="A2198" s="151"/>
      <c r="B2198" s="11" t="s">
        <v>240</v>
      </c>
      <c r="C2198" s="193" t="s">
        <v>833</v>
      </c>
      <c r="D2198" s="340">
        <v>50</v>
      </c>
      <c r="E2198" s="340">
        <v>48</v>
      </c>
      <c r="F2198" s="340">
        <v>48</v>
      </c>
      <c r="G2198" s="340">
        <v>48</v>
      </c>
      <c r="H2198" s="341">
        <v>0.2</v>
      </c>
    </row>
    <row r="2199" spans="1:8" s="4" customFormat="1" ht="12.75">
      <c r="A2199" s="59">
        <v>49</v>
      </c>
      <c r="B2199" s="3" t="s">
        <v>342</v>
      </c>
      <c r="C2199" s="40"/>
      <c r="D2199" s="44">
        <f>SUM(D2200:D2201)</f>
        <v>260</v>
      </c>
      <c r="E2199" s="44">
        <f>SUM(E2200:E2201)</f>
        <v>238</v>
      </c>
      <c r="F2199" s="44">
        <f>SUM(F2200:F2201)</f>
        <v>238</v>
      </c>
      <c r="G2199" s="44">
        <f>SUM(G2200:G2201)</f>
        <v>0</v>
      </c>
      <c r="H2199" s="155"/>
    </row>
    <row r="2200" spans="1:8" ht="12.75">
      <c r="A2200" s="150"/>
      <c r="B2200" s="163" t="s">
        <v>160</v>
      </c>
      <c r="C2200" s="339" t="s">
        <v>667</v>
      </c>
      <c r="D2200" s="198">
        <v>110</v>
      </c>
      <c r="E2200" s="198">
        <v>102</v>
      </c>
      <c r="F2200" s="198">
        <v>102</v>
      </c>
      <c r="G2200" s="198"/>
      <c r="H2200" s="338">
        <v>0.35</v>
      </c>
    </row>
    <row r="2201" spans="1:8" ht="12.75">
      <c r="A2201" s="153"/>
      <c r="B2201" s="19"/>
      <c r="C2201" s="342" t="s">
        <v>656</v>
      </c>
      <c r="D2201" s="343">
        <v>150</v>
      </c>
      <c r="E2201" s="343">
        <v>136</v>
      </c>
      <c r="F2201" s="343">
        <v>136</v>
      </c>
      <c r="G2201" s="343"/>
      <c r="H2201" s="344">
        <v>0.35</v>
      </c>
    </row>
    <row r="2202" spans="1:8" ht="12.75">
      <c r="A2202" s="187">
        <v>50</v>
      </c>
      <c r="B2202" s="78" t="s">
        <v>263</v>
      </c>
      <c r="C2202" s="82"/>
      <c r="D2202" s="189">
        <f>SUM(D2203:D2204)</f>
        <v>151</v>
      </c>
      <c r="E2202" s="189">
        <f>SUM(E2203:E2204)</f>
        <v>151</v>
      </c>
      <c r="F2202" s="189">
        <f>SUM(F2203:F2204)</f>
        <v>151</v>
      </c>
      <c r="G2202" s="189">
        <f>SUM(G2203:G2204)</f>
        <v>0</v>
      </c>
      <c r="H2202" s="186"/>
    </row>
    <row r="2203" spans="1:8" ht="12.75">
      <c r="A2203" s="61"/>
      <c r="B2203" s="10" t="s">
        <v>93</v>
      </c>
      <c r="C2203" s="339" t="s">
        <v>710</v>
      </c>
      <c r="D2203" s="198">
        <v>146</v>
      </c>
      <c r="E2203" s="198">
        <v>146</v>
      </c>
      <c r="F2203" s="198">
        <v>146</v>
      </c>
      <c r="G2203" s="198"/>
      <c r="H2203" s="338">
        <v>0.15</v>
      </c>
    </row>
    <row r="2204" spans="1:8" ht="12.75">
      <c r="A2204" s="151"/>
      <c r="B2204" s="11"/>
      <c r="C2204" s="193" t="s">
        <v>710</v>
      </c>
      <c r="D2204" s="340">
        <v>5</v>
      </c>
      <c r="E2204" s="340">
        <v>5</v>
      </c>
      <c r="F2204" s="340">
        <v>5</v>
      </c>
      <c r="G2204" s="340"/>
      <c r="H2204" s="341">
        <v>0.2</v>
      </c>
    </row>
    <row r="2205" spans="1:8" ht="24.75" customHeight="1">
      <c r="A2205" s="64">
        <v>51</v>
      </c>
      <c r="B2205" s="3" t="s">
        <v>268</v>
      </c>
      <c r="C2205" s="60"/>
      <c r="D2205" s="44">
        <f>SUM(D2206:D2207)</f>
        <v>655</v>
      </c>
      <c r="E2205" s="44">
        <f>SUM(E2206:E2207)</f>
        <v>526</v>
      </c>
      <c r="F2205" s="44">
        <f>SUM(F2206:F2207)</f>
        <v>526</v>
      </c>
      <c r="G2205" s="44">
        <f>SUM(G2206:G2207)</f>
        <v>0</v>
      </c>
      <c r="H2205" s="45"/>
    </row>
    <row r="2206" spans="1:8" ht="12.75">
      <c r="A2206" s="92"/>
      <c r="B2206" s="19" t="s">
        <v>160</v>
      </c>
      <c r="C2206" s="190" t="s">
        <v>659</v>
      </c>
      <c r="D2206" s="143">
        <v>500</v>
      </c>
      <c r="E2206" s="143">
        <v>400</v>
      </c>
      <c r="F2206" s="143">
        <v>400</v>
      </c>
      <c r="G2206" s="143"/>
      <c r="H2206" s="202">
        <v>0.2</v>
      </c>
    </row>
    <row r="2207" spans="1:8" ht="12.75">
      <c r="A2207" s="69"/>
      <c r="B2207" s="70"/>
      <c r="C2207" s="193" t="s">
        <v>656</v>
      </c>
      <c r="D2207" s="340">
        <v>155</v>
      </c>
      <c r="E2207" s="340">
        <v>126</v>
      </c>
      <c r="F2207" s="340">
        <v>126</v>
      </c>
      <c r="G2207" s="340"/>
      <c r="H2207" s="341">
        <v>0.4</v>
      </c>
    </row>
    <row r="2208" spans="1:8" ht="12.75">
      <c r="A2208" s="2" t="s">
        <v>922</v>
      </c>
      <c r="B2208" s="3" t="s">
        <v>154</v>
      </c>
      <c r="C2208" s="60"/>
      <c r="D2208" s="44">
        <f>SUM(D2209:D2212)</f>
        <v>298</v>
      </c>
      <c r="E2208" s="44">
        <f>SUM(E2209:E2212)</f>
        <v>178</v>
      </c>
      <c r="F2208" s="44">
        <f>SUM(F2209:F2212)</f>
        <v>178</v>
      </c>
      <c r="G2208" s="44">
        <f>SUM(G2209:G2212)</f>
        <v>0</v>
      </c>
      <c r="H2208" s="45"/>
    </row>
    <row r="2209" spans="1:8" ht="12.75">
      <c r="A2209" s="5"/>
      <c r="B2209" s="10" t="s">
        <v>160</v>
      </c>
      <c r="C2209" s="339" t="s">
        <v>674</v>
      </c>
      <c r="D2209" s="198">
        <v>100</v>
      </c>
      <c r="E2209" s="198">
        <v>51</v>
      </c>
      <c r="F2209" s="198">
        <v>51</v>
      </c>
      <c r="G2209" s="198"/>
      <c r="H2209" s="338">
        <v>0.1</v>
      </c>
    </row>
    <row r="2210" spans="1:8" ht="12.75">
      <c r="A2210" s="5"/>
      <c r="B2210" s="10"/>
      <c r="C2210" s="339" t="s">
        <v>659</v>
      </c>
      <c r="D2210" s="198">
        <v>180</v>
      </c>
      <c r="E2210" s="198">
        <v>113</v>
      </c>
      <c r="F2210" s="198">
        <v>113</v>
      </c>
      <c r="G2210" s="198"/>
      <c r="H2210" s="338">
        <v>0.15</v>
      </c>
    </row>
    <row r="2211" spans="1:8" ht="12.75">
      <c r="A2211" s="5"/>
      <c r="B2211" s="10" t="s">
        <v>184</v>
      </c>
      <c r="C2211" s="339" t="s">
        <v>704</v>
      </c>
      <c r="D2211" s="198">
        <v>10</v>
      </c>
      <c r="E2211" s="198">
        <v>10</v>
      </c>
      <c r="F2211" s="198">
        <v>10</v>
      </c>
      <c r="G2211" s="198">
        <v>0</v>
      </c>
      <c r="H2211" s="338">
        <v>0.4</v>
      </c>
    </row>
    <row r="2212" spans="1:8" ht="12.75">
      <c r="A2212" s="9"/>
      <c r="B2212" s="11" t="s">
        <v>231</v>
      </c>
      <c r="C2212" s="193" t="s">
        <v>313</v>
      </c>
      <c r="D2212" s="340">
        <v>8</v>
      </c>
      <c r="E2212" s="340">
        <v>4</v>
      </c>
      <c r="F2212" s="340">
        <v>4</v>
      </c>
      <c r="G2212" s="340">
        <v>0</v>
      </c>
      <c r="H2212" s="341" t="s">
        <v>353</v>
      </c>
    </row>
    <row r="2213" spans="1:8" ht="12.75">
      <c r="A2213" s="7" t="s">
        <v>923</v>
      </c>
      <c r="B2213" s="8" t="s">
        <v>155</v>
      </c>
      <c r="C2213" s="84"/>
      <c r="D2213" s="71">
        <f>SUM(D2214)</f>
        <v>30</v>
      </c>
      <c r="E2213" s="71">
        <f>SUM(E2214)</f>
        <v>9</v>
      </c>
      <c r="F2213" s="71">
        <f>SUM(F2214)</f>
        <v>9</v>
      </c>
      <c r="G2213" s="71">
        <f>SUM(G2214)</f>
        <v>0</v>
      </c>
      <c r="H2213" s="72"/>
    </row>
    <row r="2214" spans="1:8" ht="12.75">
      <c r="A2214" s="12"/>
      <c r="B2214" s="19" t="s">
        <v>160</v>
      </c>
      <c r="C2214" s="342" t="s">
        <v>658</v>
      </c>
      <c r="D2214" s="343">
        <v>30</v>
      </c>
      <c r="E2214" s="343">
        <v>9</v>
      </c>
      <c r="F2214" s="343">
        <v>9</v>
      </c>
      <c r="G2214" s="343"/>
      <c r="H2214" s="344">
        <v>1.2</v>
      </c>
    </row>
    <row r="2215" spans="1:8" ht="12.75">
      <c r="A2215" s="2" t="s">
        <v>924</v>
      </c>
      <c r="B2215" s="3" t="s">
        <v>223</v>
      </c>
      <c r="C2215" s="60"/>
      <c r="D2215" s="44">
        <f>SUM(D2216)</f>
        <v>70</v>
      </c>
      <c r="E2215" s="44">
        <f>SUM(E2216)</f>
        <v>42</v>
      </c>
      <c r="F2215" s="44">
        <f>SUM(F2216)</f>
        <v>42</v>
      </c>
      <c r="G2215" s="44">
        <f>SUM(G2216)</f>
        <v>0</v>
      </c>
      <c r="H2215" s="45"/>
    </row>
    <row r="2216" spans="1:8" ht="12.75">
      <c r="A2216" s="9"/>
      <c r="B2216" s="11" t="s">
        <v>231</v>
      </c>
      <c r="C2216" s="193" t="s">
        <v>313</v>
      </c>
      <c r="D2216" s="426">
        <v>70</v>
      </c>
      <c r="E2216" s="426">
        <v>42</v>
      </c>
      <c r="F2216" s="426">
        <v>42</v>
      </c>
      <c r="G2216" s="426">
        <v>0</v>
      </c>
      <c r="H2216" s="341" t="s">
        <v>365</v>
      </c>
    </row>
    <row r="2217" spans="1:8" ht="12.75">
      <c r="A2217" s="2" t="s">
        <v>925</v>
      </c>
      <c r="B2217" s="3" t="s">
        <v>156</v>
      </c>
      <c r="C2217" s="60"/>
      <c r="D2217" s="44">
        <f>SUM(D2218:D2219)</f>
        <v>70</v>
      </c>
      <c r="E2217" s="44">
        <f>SUM(E2218:E2219)</f>
        <v>46</v>
      </c>
      <c r="F2217" s="44">
        <f>SUM(F2218:F2219)</f>
        <v>46</v>
      </c>
      <c r="G2217" s="44">
        <f>SUM(G2218:G2219)</f>
        <v>0</v>
      </c>
      <c r="H2217" s="45"/>
    </row>
    <row r="2218" spans="1:8" ht="12.75">
      <c r="A2218" s="5"/>
      <c r="B2218" s="10" t="s">
        <v>160</v>
      </c>
      <c r="C2218" s="339" t="s">
        <v>674</v>
      </c>
      <c r="D2218" s="198">
        <v>30</v>
      </c>
      <c r="E2218" s="198">
        <v>30</v>
      </c>
      <c r="F2218" s="198">
        <v>30</v>
      </c>
      <c r="G2218" s="198"/>
      <c r="H2218" s="338">
        <v>0.5</v>
      </c>
    </row>
    <row r="2219" spans="1:8" ht="12.75">
      <c r="A2219" s="9"/>
      <c r="B2219" s="11"/>
      <c r="C2219" s="193" t="s">
        <v>658</v>
      </c>
      <c r="D2219" s="340">
        <v>40</v>
      </c>
      <c r="E2219" s="340">
        <v>16</v>
      </c>
      <c r="F2219" s="340">
        <v>16</v>
      </c>
      <c r="G2219" s="340"/>
      <c r="H2219" s="341">
        <v>0.9</v>
      </c>
    </row>
    <row r="2220" spans="1:8" ht="12.75">
      <c r="A2220" s="7" t="s">
        <v>926</v>
      </c>
      <c r="B2220" s="8" t="s">
        <v>199</v>
      </c>
      <c r="C2220" s="84"/>
      <c r="D2220" s="71">
        <f>SUM(D2221)</f>
        <v>50</v>
      </c>
      <c r="E2220" s="71">
        <f>SUM(E2221)</f>
        <v>50</v>
      </c>
      <c r="F2220" s="71">
        <f>SUM(F2221)</f>
        <v>50</v>
      </c>
      <c r="G2220" s="71">
        <f>SUM(G2221)</f>
        <v>0</v>
      </c>
      <c r="H2220" s="72"/>
    </row>
    <row r="2221" spans="1:8" ht="12.75">
      <c r="A2221" s="12"/>
      <c r="B2221" s="19" t="s">
        <v>184</v>
      </c>
      <c r="C2221" s="342" t="s">
        <v>706</v>
      </c>
      <c r="D2221" s="343">
        <v>50</v>
      </c>
      <c r="E2221" s="343">
        <v>50</v>
      </c>
      <c r="F2221" s="343">
        <v>50</v>
      </c>
      <c r="G2221" s="343">
        <v>0</v>
      </c>
      <c r="H2221" s="344">
        <v>1.2</v>
      </c>
    </row>
    <row r="2222" spans="1:8" ht="12.75">
      <c r="A2222" s="2" t="s">
        <v>927</v>
      </c>
      <c r="B2222" s="3" t="s">
        <v>86</v>
      </c>
      <c r="C2222" s="60"/>
      <c r="D2222" s="44">
        <f>SUM(D2223:D2226)</f>
        <v>136</v>
      </c>
      <c r="E2222" s="44">
        <f>SUM(E2223:E2226)</f>
        <v>128</v>
      </c>
      <c r="F2222" s="44">
        <f>SUM(F2223:F2226)</f>
        <v>128</v>
      </c>
      <c r="G2222" s="44">
        <f>SUM(G2223:G2226)</f>
        <v>0</v>
      </c>
      <c r="H2222" s="45"/>
    </row>
    <row r="2223" spans="1:8" ht="12.75">
      <c r="A2223" s="5"/>
      <c r="B2223" s="10" t="s">
        <v>184</v>
      </c>
      <c r="C2223" s="339" t="s">
        <v>701</v>
      </c>
      <c r="D2223" s="198">
        <v>8</v>
      </c>
      <c r="E2223" s="198">
        <v>8</v>
      </c>
      <c r="F2223" s="198">
        <v>8</v>
      </c>
      <c r="G2223" s="198">
        <v>0</v>
      </c>
      <c r="H2223" s="338">
        <v>0.5</v>
      </c>
    </row>
    <row r="2224" spans="1:8" ht="12.75">
      <c r="A2224" s="5"/>
      <c r="B2224" s="10"/>
      <c r="C2224" s="339" t="s">
        <v>698</v>
      </c>
      <c r="D2224" s="198">
        <v>20</v>
      </c>
      <c r="E2224" s="198">
        <v>20</v>
      </c>
      <c r="F2224" s="198">
        <v>20</v>
      </c>
      <c r="G2224" s="198">
        <v>0</v>
      </c>
      <c r="H2224" s="338">
        <v>0.5</v>
      </c>
    </row>
    <row r="2225" spans="1:8" ht="12.75">
      <c r="A2225" s="12"/>
      <c r="B2225" s="19" t="s">
        <v>93</v>
      </c>
      <c r="C2225" s="342" t="s">
        <v>710</v>
      </c>
      <c r="D2225" s="343">
        <v>81</v>
      </c>
      <c r="E2225" s="343">
        <v>81</v>
      </c>
      <c r="F2225" s="343">
        <v>81</v>
      </c>
      <c r="G2225" s="343"/>
      <c r="H2225" s="344">
        <v>0.15</v>
      </c>
    </row>
    <row r="2226" spans="1:8" ht="12.75">
      <c r="A2226" s="12"/>
      <c r="B2226" s="19"/>
      <c r="C2226" s="342" t="s">
        <v>710</v>
      </c>
      <c r="D2226" s="343">
        <v>27</v>
      </c>
      <c r="E2226" s="343">
        <v>19</v>
      </c>
      <c r="F2226" s="343">
        <v>19</v>
      </c>
      <c r="G2226" s="343"/>
      <c r="H2226" s="344">
        <v>0.2</v>
      </c>
    </row>
    <row r="2227" spans="1:8" ht="12.75">
      <c r="A2227" s="2" t="s">
        <v>928</v>
      </c>
      <c r="B2227" s="3" t="s">
        <v>230</v>
      </c>
      <c r="C2227" s="60"/>
      <c r="D2227" s="44">
        <f>SUM(D2228)</f>
        <v>8</v>
      </c>
      <c r="E2227" s="44">
        <f>SUM(E2228)</f>
        <v>8</v>
      </c>
      <c r="F2227" s="44">
        <f>SUM(F2228)</f>
        <v>8</v>
      </c>
      <c r="G2227" s="44">
        <f>SUM(G2228)</f>
        <v>0</v>
      </c>
      <c r="H2227" s="45"/>
    </row>
    <row r="2228" spans="1:8" ht="12.75">
      <c r="A2228" s="9"/>
      <c r="B2228" s="11" t="s">
        <v>231</v>
      </c>
      <c r="C2228" s="193" t="s">
        <v>316</v>
      </c>
      <c r="D2228" s="340">
        <v>8</v>
      </c>
      <c r="E2228" s="340">
        <v>8</v>
      </c>
      <c r="F2228" s="340">
        <v>8</v>
      </c>
      <c r="G2228" s="340">
        <v>0</v>
      </c>
      <c r="H2228" s="341" t="s">
        <v>357</v>
      </c>
    </row>
    <row r="2229" spans="1:8" ht="12.75">
      <c r="A2229" s="2" t="s">
        <v>929</v>
      </c>
      <c r="B2229" s="3" t="s">
        <v>443</v>
      </c>
      <c r="C2229" s="60"/>
      <c r="D2229" s="44">
        <f>D2230</f>
        <v>5</v>
      </c>
      <c r="E2229" s="44">
        <f>E2230</f>
        <v>5</v>
      </c>
      <c r="F2229" s="44">
        <f>F2230</f>
        <v>5</v>
      </c>
      <c r="G2229" s="44">
        <f>G2230</f>
        <v>0</v>
      </c>
      <c r="H2229" s="45"/>
    </row>
    <row r="2230" spans="1:8" ht="12.75">
      <c r="A2230" s="9"/>
      <c r="B2230" s="11" t="s">
        <v>184</v>
      </c>
      <c r="C2230" s="193" t="s">
        <v>701</v>
      </c>
      <c r="D2230" s="340">
        <v>5</v>
      </c>
      <c r="E2230" s="340">
        <v>5</v>
      </c>
      <c r="F2230" s="340">
        <v>5</v>
      </c>
      <c r="G2230" s="340">
        <v>0</v>
      </c>
      <c r="H2230" s="341">
        <v>0.5</v>
      </c>
    </row>
    <row r="2231" spans="1:8" ht="12.75">
      <c r="A2231" s="2" t="s">
        <v>930</v>
      </c>
      <c r="B2231" s="3" t="s">
        <v>444</v>
      </c>
      <c r="C2231" s="60"/>
      <c r="D2231" s="44">
        <f>D2232</f>
        <v>75</v>
      </c>
      <c r="E2231" s="44">
        <f>E2232</f>
        <v>75</v>
      </c>
      <c r="F2231" s="44">
        <f>F2232</f>
        <v>75</v>
      </c>
      <c r="G2231" s="44">
        <f>G2232</f>
        <v>0</v>
      </c>
      <c r="H2231" s="45"/>
    </row>
    <row r="2232" spans="1:8" ht="12.75">
      <c r="A2232" s="9"/>
      <c r="B2232" s="11" t="s">
        <v>93</v>
      </c>
      <c r="C2232" s="193" t="s">
        <v>778</v>
      </c>
      <c r="D2232" s="340">
        <v>75</v>
      </c>
      <c r="E2232" s="340">
        <v>75</v>
      </c>
      <c r="F2232" s="340">
        <v>75</v>
      </c>
      <c r="G2232" s="340"/>
      <c r="H2232" s="341">
        <v>0.15</v>
      </c>
    </row>
    <row r="2233" spans="1:8" ht="12.75">
      <c r="A2233" s="7" t="s">
        <v>931</v>
      </c>
      <c r="B2233" s="8" t="s">
        <v>235</v>
      </c>
      <c r="C2233" s="84"/>
      <c r="D2233" s="71">
        <f>SUM(D2234:D2235)</f>
        <v>230</v>
      </c>
      <c r="E2233" s="71">
        <f>SUM(E2234:E2235)</f>
        <v>30</v>
      </c>
      <c r="F2233" s="71">
        <f>SUM(F2234:F2235)</f>
        <v>30</v>
      </c>
      <c r="G2233" s="71">
        <f>SUM(G2234:G2235)</f>
        <v>0</v>
      </c>
      <c r="H2233" s="72"/>
    </row>
    <row r="2234" spans="1:8" ht="12.75">
      <c r="A2234" s="5"/>
      <c r="B2234" s="10" t="s">
        <v>160</v>
      </c>
      <c r="C2234" s="339" t="s">
        <v>659</v>
      </c>
      <c r="D2234" s="198">
        <v>130</v>
      </c>
      <c r="E2234" s="198">
        <v>14</v>
      </c>
      <c r="F2234" s="198">
        <v>14</v>
      </c>
      <c r="G2234" s="198"/>
      <c r="H2234" s="338">
        <v>0.1</v>
      </c>
    </row>
    <row r="2235" spans="1:11" ht="12.75">
      <c r="A2235" s="12"/>
      <c r="B2235" s="19"/>
      <c r="C2235" s="342" t="s">
        <v>650</v>
      </c>
      <c r="D2235" s="343">
        <v>100</v>
      </c>
      <c r="E2235" s="343">
        <v>16</v>
      </c>
      <c r="F2235" s="343">
        <v>16</v>
      </c>
      <c r="G2235" s="343"/>
      <c r="H2235" s="344">
        <v>0.15</v>
      </c>
      <c r="I2235" s="32"/>
      <c r="J2235" s="32"/>
      <c r="K2235" s="32"/>
    </row>
    <row r="2236" spans="1:11" ht="12.75">
      <c r="A2236" s="2" t="s">
        <v>932</v>
      </c>
      <c r="B2236" s="3" t="s">
        <v>158</v>
      </c>
      <c r="C2236" s="60"/>
      <c r="D2236" s="44">
        <f>SUM(D2237:D2241)</f>
        <v>1000</v>
      </c>
      <c r="E2236" s="44">
        <f>SUM(E2237:E2241)</f>
        <v>780</v>
      </c>
      <c r="F2236" s="44">
        <f>SUM(F2237:F2241)</f>
        <v>780</v>
      </c>
      <c r="G2236" s="44">
        <f>SUM(G2237:G2241)</f>
        <v>0</v>
      </c>
      <c r="H2236" s="45"/>
      <c r="I2236" s="32"/>
      <c r="J2236" s="32"/>
      <c r="K2236" s="32"/>
    </row>
    <row r="2237" spans="1:10" ht="12.75">
      <c r="A2237" s="5"/>
      <c r="B2237" s="10" t="s">
        <v>160</v>
      </c>
      <c r="C2237" s="339" t="s">
        <v>659</v>
      </c>
      <c r="D2237" s="198">
        <v>450</v>
      </c>
      <c r="E2237" s="198">
        <v>272</v>
      </c>
      <c r="F2237" s="198">
        <v>272</v>
      </c>
      <c r="G2237" s="198"/>
      <c r="H2237" s="338">
        <v>0.1</v>
      </c>
      <c r="I2237" s="32"/>
      <c r="J2237" s="32"/>
    </row>
    <row r="2238" spans="1:8" ht="12.75">
      <c r="A2238" s="5"/>
      <c r="B2238" s="10"/>
      <c r="C2238" s="339" t="s">
        <v>677</v>
      </c>
      <c r="D2238" s="198">
        <v>200</v>
      </c>
      <c r="E2238" s="198">
        <v>200</v>
      </c>
      <c r="F2238" s="198">
        <v>200</v>
      </c>
      <c r="G2238" s="198"/>
      <c r="H2238" s="338">
        <v>0.2</v>
      </c>
    </row>
    <row r="2239" spans="1:8" ht="12.75">
      <c r="A2239" s="12"/>
      <c r="B2239" s="19" t="s">
        <v>184</v>
      </c>
      <c r="C2239" s="342" t="s">
        <v>698</v>
      </c>
      <c r="D2239" s="343">
        <v>52</v>
      </c>
      <c r="E2239" s="343">
        <v>52</v>
      </c>
      <c r="F2239" s="343">
        <v>52</v>
      </c>
      <c r="G2239" s="343">
        <v>0</v>
      </c>
      <c r="H2239" s="344">
        <v>0.3</v>
      </c>
    </row>
    <row r="2240" spans="1:8" ht="12.75">
      <c r="A2240" s="12"/>
      <c r="B2240" s="19" t="s">
        <v>93</v>
      </c>
      <c r="C2240" s="342" t="s">
        <v>710</v>
      </c>
      <c r="D2240" s="343">
        <v>153</v>
      </c>
      <c r="E2240" s="343">
        <v>153</v>
      </c>
      <c r="F2240" s="343">
        <v>153</v>
      </c>
      <c r="G2240" s="343"/>
      <c r="H2240" s="344">
        <v>0.15</v>
      </c>
    </row>
    <row r="2241" spans="1:8" ht="12.75">
      <c r="A2241" s="9"/>
      <c r="B2241" s="11"/>
      <c r="C2241" s="193" t="s">
        <v>710</v>
      </c>
      <c r="D2241" s="340">
        <v>145</v>
      </c>
      <c r="E2241" s="340">
        <v>103</v>
      </c>
      <c r="F2241" s="340">
        <v>103</v>
      </c>
      <c r="G2241" s="340"/>
      <c r="H2241" s="341">
        <v>0.2</v>
      </c>
    </row>
    <row r="2242" spans="1:10" ht="12.75">
      <c r="A2242" s="2" t="s">
        <v>933</v>
      </c>
      <c r="B2242" s="3" t="s">
        <v>159</v>
      </c>
      <c r="C2242" s="60"/>
      <c r="D2242" s="44">
        <f>SUM(D2243)</f>
        <v>100</v>
      </c>
      <c r="E2242" s="44">
        <f>SUM(E2243)</f>
        <v>32</v>
      </c>
      <c r="F2242" s="44">
        <f>SUM(F2243)</f>
        <v>32</v>
      </c>
      <c r="G2242" s="44">
        <f>SUM(G2243)</f>
        <v>0</v>
      </c>
      <c r="H2242" s="45"/>
      <c r="I2242" s="156"/>
      <c r="J2242" s="156"/>
    </row>
    <row r="2243" spans="1:10" ht="12.75">
      <c r="A2243" s="9"/>
      <c r="B2243" s="11" t="s">
        <v>160</v>
      </c>
      <c r="C2243" s="193" t="s">
        <v>678</v>
      </c>
      <c r="D2243" s="340">
        <v>100</v>
      </c>
      <c r="E2243" s="340">
        <v>32</v>
      </c>
      <c r="F2243" s="340">
        <v>32</v>
      </c>
      <c r="G2243" s="340"/>
      <c r="H2243" s="341">
        <v>0.05</v>
      </c>
      <c r="I2243" s="156"/>
      <c r="J2243" s="156"/>
    </row>
    <row r="2244" spans="1:10" ht="12.75">
      <c r="A2244" s="2" t="s">
        <v>934</v>
      </c>
      <c r="B2244" s="3" t="s">
        <v>133</v>
      </c>
      <c r="C2244" s="60"/>
      <c r="D2244" s="44">
        <f>D2245</f>
        <v>10</v>
      </c>
      <c r="E2244" s="44">
        <f>E2245</f>
        <v>8</v>
      </c>
      <c r="F2244" s="44">
        <f>F2245</f>
        <v>8</v>
      </c>
      <c r="G2244" s="44">
        <f>G2245</f>
        <v>0</v>
      </c>
      <c r="H2244" s="45"/>
      <c r="I2244" s="156"/>
      <c r="J2244" s="156"/>
    </row>
    <row r="2245" spans="1:10" ht="12.75">
      <c r="A2245" s="9"/>
      <c r="B2245" s="11" t="s">
        <v>160</v>
      </c>
      <c r="C2245" s="193" t="s">
        <v>680</v>
      </c>
      <c r="D2245" s="340">
        <v>10</v>
      </c>
      <c r="E2245" s="340">
        <v>8</v>
      </c>
      <c r="F2245" s="340">
        <v>8</v>
      </c>
      <c r="G2245" s="340"/>
      <c r="H2245" s="341">
        <v>0.3</v>
      </c>
      <c r="I2245" s="156"/>
      <c r="J2245" s="156"/>
    </row>
    <row r="2246" spans="1:10" ht="12.75">
      <c r="A2246" s="2" t="s">
        <v>935</v>
      </c>
      <c r="B2246" s="275" t="s">
        <v>835</v>
      </c>
      <c r="C2246" s="40"/>
      <c r="D2246" s="44">
        <f>SUM(D2247)</f>
        <v>8</v>
      </c>
      <c r="E2246" s="44">
        <f>SUM(E2247)</f>
        <v>8</v>
      </c>
      <c r="F2246" s="44">
        <f>SUM(F2247)</f>
        <v>8</v>
      </c>
      <c r="G2246" s="44">
        <f>SUM(G2247)</f>
        <v>0</v>
      </c>
      <c r="H2246" s="155"/>
      <c r="I2246" s="156"/>
      <c r="J2246" s="156"/>
    </row>
    <row r="2247" spans="1:10" ht="13.5" thickBot="1">
      <c r="A2247" s="49"/>
      <c r="B2247" s="172" t="s">
        <v>240</v>
      </c>
      <c r="C2247" s="348" t="s">
        <v>834</v>
      </c>
      <c r="D2247" s="349">
        <v>8</v>
      </c>
      <c r="E2247" s="349">
        <v>8</v>
      </c>
      <c r="F2247" s="349">
        <v>8</v>
      </c>
      <c r="G2247" s="349"/>
      <c r="H2247" s="350">
        <v>0.4</v>
      </c>
      <c r="I2247" s="156"/>
      <c r="J2247" s="156"/>
    </row>
    <row r="2248" spans="1:10" ht="13.5" thickBot="1">
      <c r="A2248" s="24"/>
      <c r="B2248" s="159" t="s">
        <v>232</v>
      </c>
      <c r="C2248" s="283"/>
      <c r="D2248" s="235">
        <f>D2077+D2079+D2082+D2085+D2087+D2089+D2092+D2094+D2097+D2101+D2103+D2107+D2111+D2113+D2115+D2117+D2119+D2121+D2123+D2125+D2128+D2130+D2132+D2134+D2139+D2141+D2143+D2148+D2151+D2156+D2158+D2160+D2162+D2169+D2171+D2174+D2179+D2181+D2185+D2187+D2191+D2193+D2195+D2197+D2199+D2202+D2205+D2208+D2213+D2215+D2217+D2220+D2222+D2227+D2229+D2231+D2233+D2236+D2242+D2244+D2099+D2105+D2109+D2165+D2167+D2246</f>
        <v>10083</v>
      </c>
      <c r="E2248" s="235">
        <f>E2077+E2079+E2082+E2085+E2087+E2089+E2092+E2094+E2097+E2101+E2103+E2107+E2111+E2113+E2115+E2117+E2119+E2121+E2123+E2125+E2128+E2130+E2132+E2134+E2139+E2141+E2143+E2148+E2151+E2156+E2158+E2160+E2162+E2169+E2171+E2174+E2179+E2181+E2185+E2187+E2191+E2193+E2195+E2197+E2199+E2202+E2205+E2208+E2213+E2215+E2217+E2220+E2222+E2227+E2229+E2231+E2233+E2236+E2242+E2244+E2099+E2105+E2109+E2165+E2167+E2246</f>
        <v>6650</v>
      </c>
      <c r="F2248" s="235">
        <f>F2077+F2079+F2082+F2085+F2087+F2089+F2092+F2094+F2097+F2101+F2103+F2107+F2111+F2113+F2115+F2117+F2119+F2121+F2123+F2125+F2128+F2130+F2132+F2134+F2139+F2141+F2143+F2148+F2151+F2156+F2158+F2160+F2162+F2169+F2171+F2174+F2179+F2181+F2185+F2187+F2191+F2193+F2195+F2197+F2199+F2202+F2205+F2208+F2213+F2215+F2217+F2220+F2222+F2227+F2229+F2231+F2233+F2236+F2242+F2244+F2099+F2105+F2109+F2165+F2167+F2246</f>
        <v>6650</v>
      </c>
      <c r="G2248" s="235">
        <f>G2077+G2079+G2082+G2085+G2087+G2089+G2092+G2094+G2097+G2101+G2103+G2107+G2111+G2113+G2115+G2117+G2119+G2121+G2123+G2125+G2128+G2130+G2132+G2134+G2139+G2141+G2143+G2148+G2151+G2156+G2158+G2160+G2162+G2169+G2171+G2174+G2179+G2181+G2185+G2187+G2191+G2193+G2195+G2197+G2199+G2202+G2205+G2208+G2213+G2215+G2217+G2220+G2222+G2227+G2229+G2231+G2233+G2236+G2242+G2244+G2099+G2105+G2109+G2165+G2167+G2246</f>
        <v>48</v>
      </c>
      <c r="H2248" s="25"/>
      <c r="I2248" s="156"/>
      <c r="J2248" s="156"/>
    </row>
    <row r="2249" spans="1:8" ht="13.5" thickBot="1">
      <c r="A2249" s="24" t="s">
        <v>90</v>
      </c>
      <c r="B2249" s="159" t="s">
        <v>17</v>
      </c>
      <c r="C2249" s="241"/>
      <c r="D2249" s="235">
        <f>D2053+D2075+D2248</f>
        <v>21683</v>
      </c>
      <c r="E2249" s="235">
        <f>E2053+E2075+E2248</f>
        <v>13036</v>
      </c>
      <c r="F2249" s="235">
        <f>F2053+F2075+F2248</f>
        <v>12342</v>
      </c>
      <c r="G2249" s="235">
        <f>G2053+G2075+G2248</f>
        <v>48</v>
      </c>
      <c r="H2249" s="25" t="s">
        <v>1</v>
      </c>
    </row>
    <row r="2250" spans="1:8" ht="12.75" customHeight="1">
      <c r="A2250" s="157"/>
      <c r="B2250" s="463" t="s">
        <v>31</v>
      </c>
      <c r="C2250" s="464"/>
      <c r="D2250" s="464"/>
      <c r="E2250" s="464"/>
      <c r="F2250" s="464"/>
      <c r="G2250" s="464"/>
      <c r="H2250" s="465"/>
    </row>
    <row r="2251" spans="1:8" ht="12.75">
      <c r="A2251" s="27"/>
      <c r="B2251" s="28" t="s">
        <v>8</v>
      </c>
      <c r="C2251" s="158"/>
      <c r="D2251" s="137"/>
      <c r="E2251" s="137"/>
      <c r="F2251" s="137"/>
      <c r="G2251" s="137"/>
      <c r="H2251" s="138"/>
    </row>
    <row r="2252" spans="1:8" ht="12.75">
      <c r="A2252" s="2" t="s">
        <v>878</v>
      </c>
      <c r="B2252" s="3" t="s">
        <v>60</v>
      </c>
      <c r="C2252" s="60"/>
      <c r="D2252" s="44">
        <f>SUM(D2253:D2253)</f>
        <v>700</v>
      </c>
      <c r="E2252" s="44">
        <f>SUM(E2253:E2253)</f>
        <v>660</v>
      </c>
      <c r="F2252" s="44">
        <f>SUM(F2253:F2253)</f>
        <v>660</v>
      </c>
      <c r="G2252" s="44">
        <f>SUM(G2253:G2253)</f>
        <v>0</v>
      </c>
      <c r="H2252" s="45"/>
    </row>
    <row r="2253" spans="1:8" ht="12.75">
      <c r="A2253" s="5"/>
      <c r="B2253" s="10" t="s">
        <v>160</v>
      </c>
      <c r="C2253" s="339" t="s">
        <v>292</v>
      </c>
      <c r="D2253" s="198">
        <v>700</v>
      </c>
      <c r="E2253" s="198">
        <v>660</v>
      </c>
      <c r="F2253" s="198">
        <v>660</v>
      </c>
      <c r="G2253" s="198"/>
      <c r="H2253" s="338">
        <v>0.8</v>
      </c>
    </row>
    <row r="2254" spans="1:8" ht="12.75">
      <c r="A2254" s="2" t="s">
        <v>879</v>
      </c>
      <c r="B2254" s="3" t="s">
        <v>43</v>
      </c>
      <c r="C2254" s="60"/>
      <c r="D2254" s="44">
        <f>SUM(D2255:D2255)</f>
        <v>200</v>
      </c>
      <c r="E2254" s="44">
        <f>SUM(E2255:E2255)</f>
        <v>190</v>
      </c>
      <c r="F2254" s="44">
        <f>SUM(F2255:F2255)</f>
        <v>190</v>
      </c>
      <c r="G2254" s="44">
        <f>SUM(G2255:G2255)</f>
        <v>0</v>
      </c>
      <c r="H2254" s="45"/>
    </row>
    <row r="2255" spans="1:8" ht="13.5" thickBot="1">
      <c r="A2255" s="5"/>
      <c r="B2255" s="10" t="s">
        <v>160</v>
      </c>
      <c r="C2255" s="339" t="s">
        <v>292</v>
      </c>
      <c r="D2255" s="198">
        <v>200</v>
      </c>
      <c r="E2255" s="198">
        <v>190</v>
      </c>
      <c r="F2255" s="198">
        <v>190</v>
      </c>
      <c r="G2255" s="198"/>
      <c r="H2255" s="338">
        <v>0.5</v>
      </c>
    </row>
    <row r="2256" spans="1:8" ht="13.5" thickBot="1">
      <c r="A2256" s="24"/>
      <c r="B2256" s="159" t="s">
        <v>168</v>
      </c>
      <c r="C2256" s="241"/>
      <c r="D2256" s="197">
        <f>D2252+D2254</f>
        <v>900</v>
      </c>
      <c r="E2256" s="197">
        <f>E2252+E2254</f>
        <v>850</v>
      </c>
      <c r="F2256" s="197">
        <f>F2252+F2254</f>
        <v>850</v>
      </c>
      <c r="G2256" s="197">
        <f>G2252+G2254</f>
        <v>0</v>
      </c>
      <c r="H2256" s="250"/>
    </row>
    <row r="2257" spans="1:8" ht="13.5" thickBot="1">
      <c r="A2257" s="33"/>
      <c r="B2257" s="26" t="s">
        <v>9</v>
      </c>
      <c r="C2257" s="55"/>
      <c r="D2257" s="143"/>
      <c r="E2257" s="143"/>
      <c r="F2257" s="143"/>
      <c r="G2257" s="143"/>
      <c r="H2257" s="144"/>
    </row>
    <row r="2258" spans="1:8" ht="13.5" thickBot="1">
      <c r="A2258" s="24"/>
      <c r="B2258" s="159" t="s">
        <v>193</v>
      </c>
      <c r="C2258" s="237"/>
      <c r="D2258" s="197">
        <v>0</v>
      </c>
      <c r="E2258" s="197">
        <v>0</v>
      </c>
      <c r="F2258" s="197">
        <v>0</v>
      </c>
      <c r="G2258" s="197">
        <v>0</v>
      </c>
      <c r="H2258" s="246"/>
    </row>
    <row r="2259" spans="1:8" ht="13.5" thickBot="1">
      <c r="A2259" s="33"/>
      <c r="B2259" s="26" t="s">
        <v>7</v>
      </c>
      <c r="C2259" s="55"/>
      <c r="D2259" s="143"/>
      <c r="E2259" s="143" t="s">
        <v>1</v>
      </c>
      <c r="F2259" s="143"/>
      <c r="G2259" s="143"/>
      <c r="H2259" s="144"/>
    </row>
    <row r="2260" spans="1:8" s="4" customFormat="1" ht="13.5" thickBot="1">
      <c r="A2260" s="24"/>
      <c r="B2260" s="159" t="s">
        <v>232</v>
      </c>
      <c r="C2260" s="241"/>
      <c r="D2260" s="197">
        <v>0</v>
      </c>
      <c r="E2260" s="197">
        <v>0</v>
      </c>
      <c r="F2260" s="197">
        <v>0</v>
      </c>
      <c r="G2260" s="197">
        <v>0</v>
      </c>
      <c r="H2260" s="250"/>
    </row>
    <row r="2261" spans="1:8" ht="13.5" thickBot="1">
      <c r="A2261" s="24" t="s">
        <v>237</v>
      </c>
      <c r="B2261" s="159" t="s">
        <v>233</v>
      </c>
      <c r="C2261" s="241"/>
      <c r="D2261" s="235">
        <f>D2256+D2258+D2260</f>
        <v>900</v>
      </c>
      <c r="E2261" s="235">
        <f>E2256+E2258+E2260</f>
        <v>850</v>
      </c>
      <c r="F2261" s="235">
        <f>F2256+F2258+F2260</f>
        <v>850</v>
      </c>
      <c r="G2261" s="235">
        <f>G2256+G2258+G2260</f>
        <v>0</v>
      </c>
      <c r="H2261" s="25" t="s">
        <v>1</v>
      </c>
    </row>
    <row r="2262" spans="1:8" ht="13.5" customHeight="1" thickBot="1">
      <c r="A2262" s="24"/>
      <c r="B2262" s="466" t="s">
        <v>32</v>
      </c>
      <c r="C2262" s="467"/>
      <c r="D2262" s="467"/>
      <c r="E2262" s="467"/>
      <c r="F2262" s="467"/>
      <c r="G2262" s="467"/>
      <c r="H2262" s="479"/>
    </row>
    <row r="2263" spans="1:8" ht="12.75">
      <c r="A2263" s="17"/>
      <c r="B2263" s="18" t="s">
        <v>8</v>
      </c>
      <c r="C2263" s="285"/>
      <c r="D2263" s="285"/>
      <c r="E2263" s="285"/>
      <c r="F2263" s="285"/>
      <c r="G2263" s="285"/>
      <c r="H2263" s="251"/>
    </row>
    <row r="2264" spans="1:8" ht="12.75">
      <c r="A2264" s="27"/>
      <c r="B2264" s="28" t="s">
        <v>9</v>
      </c>
      <c r="C2264" s="147"/>
      <c r="D2264" s="147"/>
      <c r="E2264" s="147"/>
      <c r="F2264" s="147"/>
      <c r="G2264" s="147"/>
      <c r="H2264" s="252"/>
    </row>
    <row r="2265" spans="1:8" ht="12.75">
      <c r="A2265" s="2" t="s">
        <v>878</v>
      </c>
      <c r="B2265" s="3" t="s">
        <v>114</v>
      </c>
      <c r="C2265" s="40"/>
      <c r="D2265" s="87">
        <f>SUM(D2266)</f>
        <v>320</v>
      </c>
      <c r="E2265" s="87">
        <f>SUM(E2266)</f>
        <v>250</v>
      </c>
      <c r="F2265" s="87">
        <f>SUM(F2266)</f>
        <v>200</v>
      </c>
      <c r="G2265" s="87">
        <f>SUM(G2266)</f>
        <v>0</v>
      </c>
      <c r="H2265" s="269"/>
    </row>
    <row r="2266" spans="1:8" ht="13.5" thickBot="1">
      <c r="A2266" s="49"/>
      <c r="B2266" s="19" t="s">
        <v>184</v>
      </c>
      <c r="C2266" s="427" t="s">
        <v>305</v>
      </c>
      <c r="D2266" s="349">
        <v>320</v>
      </c>
      <c r="E2266" s="349">
        <v>250</v>
      </c>
      <c r="F2266" s="349">
        <v>200</v>
      </c>
      <c r="G2266" s="349">
        <v>0</v>
      </c>
      <c r="H2266" s="428">
        <v>0.5</v>
      </c>
    </row>
    <row r="2267" spans="1:8" ht="13.5" thickBot="1">
      <c r="A2267" s="351"/>
      <c r="B2267" s="159" t="s">
        <v>193</v>
      </c>
      <c r="C2267" s="433"/>
      <c r="D2267" s="434">
        <f>D2265</f>
        <v>320</v>
      </c>
      <c r="E2267" s="434">
        <f>E2265</f>
        <v>250</v>
      </c>
      <c r="F2267" s="434">
        <f>F2265</f>
        <v>200</v>
      </c>
      <c r="G2267" s="434">
        <f>G2265</f>
        <v>0</v>
      </c>
      <c r="H2267" s="435"/>
    </row>
    <row r="2268" spans="1:8" ht="13.5" thickBot="1">
      <c r="A2268" s="24" t="s">
        <v>269</v>
      </c>
      <c r="B2268" s="159" t="s">
        <v>38</v>
      </c>
      <c r="C2268" s="241"/>
      <c r="D2268" s="235">
        <f>D2267</f>
        <v>320</v>
      </c>
      <c r="E2268" s="235">
        <f>E2267</f>
        <v>250</v>
      </c>
      <c r="F2268" s="235">
        <f>F2267</f>
        <v>200</v>
      </c>
      <c r="G2268" s="235">
        <f>G2267</f>
        <v>0</v>
      </c>
      <c r="H2268" s="25" t="s">
        <v>1</v>
      </c>
    </row>
    <row r="2269" spans="1:8" ht="12.75">
      <c r="A2269" s="17"/>
      <c r="B2269" s="463" t="s">
        <v>24</v>
      </c>
      <c r="C2269" s="464"/>
      <c r="D2269" s="464"/>
      <c r="E2269" s="464"/>
      <c r="F2269" s="464"/>
      <c r="G2269" s="475"/>
      <c r="H2269" s="160"/>
    </row>
    <row r="2270" spans="1:8" ht="12.75">
      <c r="A2270" s="2" t="s">
        <v>878</v>
      </c>
      <c r="B2270" s="3" t="s">
        <v>257</v>
      </c>
      <c r="C2270" s="98"/>
      <c r="D2270" s="44">
        <f>SUM(D2271:D2273)</f>
        <v>6910</v>
      </c>
      <c r="E2270" s="44">
        <f>SUM(E2271:E2273)</f>
        <v>6350</v>
      </c>
      <c r="F2270" s="44">
        <f>SUM(F2271:F2273)</f>
        <v>0</v>
      </c>
      <c r="G2270" s="44">
        <f>SUM(G2271:G2273)</f>
        <v>6350</v>
      </c>
      <c r="H2270" s="45"/>
    </row>
    <row r="2271" spans="1:8" ht="12.75">
      <c r="A2271" s="5"/>
      <c r="B2271" s="93" t="s">
        <v>240</v>
      </c>
      <c r="C2271" s="339" t="s">
        <v>836</v>
      </c>
      <c r="D2271" s="73">
        <v>10</v>
      </c>
      <c r="E2271" s="73">
        <v>10</v>
      </c>
      <c r="F2271" s="73"/>
      <c r="G2271" s="73">
        <v>10</v>
      </c>
      <c r="H2271" s="367" t="s">
        <v>836</v>
      </c>
    </row>
    <row r="2272" spans="1:8" ht="12.75">
      <c r="A2272" s="5"/>
      <c r="B2272" s="161"/>
      <c r="C2272" s="339" t="s">
        <v>837</v>
      </c>
      <c r="D2272" s="73">
        <v>1900</v>
      </c>
      <c r="E2272" s="73">
        <v>1630</v>
      </c>
      <c r="F2272" s="73"/>
      <c r="G2272" s="73">
        <v>1630</v>
      </c>
      <c r="H2272" s="367" t="s">
        <v>837</v>
      </c>
    </row>
    <row r="2273" spans="1:8" ht="12.75">
      <c r="A2273" s="9"/>
      <c r="B2273" s="162"/>
      <c r="C2273" s="193" t="s">
        <v>838</v>
      </c>
      <c r="D2273" s="365">
        <v>5000</v>
      </c>
      <c r="E2273" s="365">
        <v>4710</v>
      </c>
      <c r="F2273" s="365"/>
      <c r="G2273" s="365">
        <v>4710</v>
      </c>
      <c r="H2273" s="358" t="s">
        <v>838</v>
      </c>
    </row>
    <row r="2274" spans="1:8" ht="12.75">
      <c r="A2274" s="2" t="s">
        <v>879</v>
      </c>
      <c r="B2274" s="3" t="s">
        <v>60</v>
      </c>
      <c r="C2274" s="60"/>
      <c r="D2274" s="87">
        <f>SUM(D2275:D2277)</f>
        <v>1267</v>
      </c>
      <c r="E2274" s="87">
        <f>SUM(E2275:E2277)</f>
        <v>1256</v>
      </c>
      <c r="F2274" s="87">
        <f>SUM(F2275:F2277)</f>
        <v>237</v>
      </c>
      <c r="G2274" s="87">
        <f>SUM(G2275:G2277)</f>
        <v>1019</v>
      </c>
      <c r="H2274" s="88"/>
    </row>
    <row r="2275" spans="1:8" ht="12.75">
      <c r="A2275" s="5"/>
      <c r="B2275" s="10" t="s">
        <v>160</v>
      </c>
      <c r="C2275" s="339" t="s">
        <v>292</v>
      </c>
      <c r="D2275" s="73">
        <v>200</v>
      </c>
      <c r="E2275" s="73">
        <v>189</v>
      </c>
      <c r="F2275" s="73">
        <v>189</v>
      </c>
      <c r="G2275" s="73"/>
      <c r="H2275" s="362">
        <v>0.65</v>
      </c>
    </row>
    <row r="2276" spans="1:8" ht="12.75">
      <c r="A2276" s="5"/>
      <c r="B2276" s="19" t="s">
        <v>172</v>
      </c>
      <c r="C2276" s="339" t="s">
        <v>315</v>
      </c>
      <c r="D2276" s="73">
        <v>1019</v>
      </c>
      <c r="E2276" s="73">
        <v>1019</v>
      </c>
      <c r="F2276" s="73"/>
      <c r="G2276" s="73">
        <v>1019</v>
      </c>
      <c r="H2276" s="362">
        <v>4.5</v>
      </c>
    </row>
    <row r="2277" spans="1:8" ht="12.75">
      <c r="A2277" s="9"/>
      <c r="B2277" s="70"/>
      <c r="C2277" s="193" t="s">
        <v>304</v>
      </c>
      <c r="D2277" s="365">
        <v>48</v>
      </c>
      <c r="E2277" s="365">
        <v>48</v>
      </c>
      <c r="F2277" s="365">
        <v>48</v>
      </c>
      <c r="G2277" s="365"/>
      <c r="H2277" s="366">
        <v>0.15</v>
      </c>
    </row>
    <row r="2278" spans="1:8" ht="12.75">
      <c r="A2278" s="2" t="s">
        <v>880</v>
      </c>
      <c r="B2278" s="3" t="s">
        <v>40</v>
      </c>
      <c r="C2278" s="15"/>
      <c r="D2278" s="44">
        <f>SUM(D2279:D2292)</f>
        <v>29246</v>
      </c>
      <c r="E2278" s="44">
        <f>SUM(E2279:E2292)</f>
        <v>16773</v>
      </c>
      <c r="F2278" s="44">
        <f>SUM(F2279:F2292)</f>
        <v>15121</v>
      </c>
      <c r="G2278" s="44">
        <f>SUM(G2279:G2292)</f>
        <v>174</v>
      </c>
      <c r="H2278" s="45"/>
    </row>
    <row r="2279" spans="1:8" ht="12.75">
      <c r="A2279" s="5"/>
      <c r="B2279" s="10" t="s">
        <v>160</v>
      </c>
      <c r="C2279" s="436" t="s">
        <v>328</v>
      </c>
      <c r="D2279" s="73">
        <v>240</v>
      </c>
      <c r="E2279" s="73">
        <v>230</v>
      </c>
      <c r="F2279" s="73">
        <v>230</v>
      </c>
      <c r="G2279" s="376"/>
      <c r="H2279" s="367">
        <v>0.6</v>
      </c>
    </row>
    <row r="2280" spans="1:8" ht="12.75">
      <c r="A2280" s="5"/>
      <c r="B2280" s="10"/>
      <c r="C2280" s="339" t="s">
        <v>326</v>
      </c>
      <c r="D2280" s="73">
        <v>500</v>
      </c>
      <c r="E2280" s="73">
        <v>471</v>
      </c>
      <c r="F2280" s="73">
        <v>471</v>
      </c>
      <c r="G2280" s="376"/>
      <c r="H2280" s="367">
        <v>0.9</v>
      </c>
    </row>
    <row r="2281" spans="1:8" ht="12.75">
      <c r="A2281" s="5"/>
      <c r="B2281" s="10"/>
      <c r="C2281" s="339" t="s">
        <v>295</v>
      </c>
      <c r="D2281" s="73">
        <v>8000</v>
      </c>
      <c r="E2281" s="73">
        <v>4334</v>
      </c>
      <c r="F2281" s="73">
        <v>4334</v>
      </c>
      <c r="G2281" s="376"/>
      <c r="H2281" s="367">
        <v>2.7</v>
      </c>
    </row>
    <row r="2282" spans="1:8" ht="12.75">
      <c r="A2282" s="5"/>
      <c r="B2282" s="10" t="s">
        <v>184</v>
      </c>
      <c r="C2282" s="339" t="s">
        <v>326</v>
      </c>
      <c r="D2282" s="73">
        <v>102</v>
      </c>
      <c r="E2282" s="73">
        <v>31</v>
      </c>
      <c r="F2282" s="73">
        <v>23</v>
      </c>
      <c r="G2282" s="376">
        <v>0</v>
      </c>
      <c r="H2282" s="367">
        <v>1.8</v>
      </c>
    </row>
    <row r="2283" spans="1:8" ht="12.75">
      <c r="A2283" s="5"/>
      <c r="B2283" s="10" t="s">
        <v>240</v>
      </c>
      <c r="C2283" s="339" t="s">
        <v>323</v>
      </c>
      <c r="D2283" s="73">
        <v>4166</v>
      </c>
      <c r="E2283" s="73">
        <v>174</v>
      </c>
      <c r="F2283" s="73"/>
      <c r="G2283" s="73">
        <v>174</v>
      </c>
      <c r="H2283" s="362">
        <v>4.25</v>
      </c>
    </row>
    <row r="2284" spans="1:8" ht="12.75">
      <c r="A2284" s="5"/>
      <c r="B2284" s="10"/>
      <c r="C2284" s="339" t="s">
        <v>326</v>
      </c>
      <c r="D2284" s="73">
        <v>732</v>
      </c>
      <c r="E2284" s="73">
        <v>593</v>
      </c>
      <c r="F2284" s="73">
        <v>593</v>
      </c>
      <c r="G2284" s="73"/>
      <c r="H2284" s="367">
        <v>2.2</v>
      </c>
    </row>
    <row r="2285" spans="1:8" ht="12.75">
      <c r="A2285" s="5"/>
      <c r="B2285" s="10"/>
      <c r="C2285" s="339" t="s">
        <v>449</v>
      </c>
      <c r="D2285" s="73">
        <v>135</v>
      </c>
      <c r="E2285" s="73">
        <v>75</v>
      </c>
      <c r="F2285" s="73">
        <v>75</v>
      </c>
      <c r="G2285" s="73"/>
      <c r="H2285" s="362">
        <v>1.9</v>
      </c>
    </row>
    <row r="2286" spans="1:8" ht="12.75">
      <c r="A2286" s="5"/>
      <c r="B2286" s="10" t="s">
        <v>231</v>
      </c>
      <c r="C2286" s="339" t="s">
        <v>297</v>
      </c>
      <c r="D2286" s="73">
        <v>2450</v>
      </c>
      <c r="E2286" s="73">
        <v>1470</v>
      </c>
      <c r="F2286" s="73">
        <v>0</v>
      </c>
      <c r="G2286" s="73">
        <v>0</v>
      </c>
      <c r="H2286" s="362">
        <v>0.5</v>
      </c>
    </row>
    <row r="2287" spans="1:8" ht="12.75">
      <c r="A2287" s="5"/>
      <c r="B2287" s="10"/>
      <c r="C2287" s="339" t="s">
        <v>295</v>
      </c>
      <c r="D2287" s="73">
        <v>120</v>
      </c>
      <c r="E2287" s="73">
        <v>120</v>
      </c>
      <c r="F2287" s="73">
        <v>120</v>
      </c>
      <c r="G2287" s="73">
        <v>0</v>
      </c>
      <c r="H2287" s="362">
        <v>1.2</v>
      </c>
    </row>
    <row r="2288" spans="1:8" ht="12.75">
      <c r="A2288" s="5"/>
      <c r="B2288" s="10"/>
      <c r="C2288" s="339" t="s">
        <v>289</v>
      </c>
      <c r="D2288" s="73">
        <v>2000</v>
      </c>
      <c r="E2288" s="73">
        <v>1128</v>
      </c>
      <c r="F2288" s="73">
        <v>1128</v>
      </c>
      <c r="G2288" s="73">
        <v>0</v>
      </c>
      <c r="H2288" s="362">
        <v>0.95</v>
      </c>
    </row>
    <row r="2289" spans="1:8" ht="12.75">
      <c r="A2289" s="5"/>
      <c r="B2289" s="10" t="s">
        <v>93</v>
      </c>
      <c r="C2289" s="339" t="s">
        <v>742</v>
      </c>
      <c r="D2289" s="73">
        <v>2011</v>
      </c>
      <c r="E2289" s="73">
        <v>1325</v>
      </c>
      <c r="F2289" s="73">
        <v>1325</v>
      </c>
      <c r="G2289" s="376"/>
      <c r="H2289" s="367">
        <v>1.3</v>
      </c>
    </row>
    <row r="2290" spans="1:8" ht="12.75">
      <c r="A2290" s="5"/>
      <c r="B2290" s="10"/>
      <c r="C2290" s="339" t="s">
        <v>716</v>
      </c>
      <c r="D2290" s="73">
        <v>1980</v>
      </c>
      <c r="E2290" s="73">
        <v>1502</v>
      </c>
      <c r="F2290" s="73">
        <v>1502</v>
      </c>
      <c r="G2290" s="376"/>
      <c r="H2290" s="367">
        <v>1.5</v>
      </c>
    </row>
    <row r="2291" spans="1:8" ht="12.75">
      <c r="A2291" s="5"/>
      <c r="B2291" s="10"/>
      <c r="C2291" s="339" t="s">
        <v>730</v>
      </c>
      <c r="D2291" s="73">
        <v>810</v>
      </c>
      <c r="E2291" s="73">
        <v>420</v>
      </c>
      <c r="F2291" s="73">
        <v>420</v>
      </c>
      <c r="G2291" s="73"/>
      <c r="H2291" s="362">
        <v>2.3</v>
      </c>
    </row>
    <row r="2292" spans="1:8" ht="12.75">
      <c r="A2292" s="9"/>
      <c r="B2292" s="11"/>
      <c r="C2292" s="193" t="s">
        <v>782</v>
      </c>
      <c r="D2292" s="365">
        <v>6000</v>
      </c>
      <c r="E2292" s="365">
        <v>4900</v>
      </c>
      <c r="F2292" s="365">
        <v>4900</v>
      </c>
      <c r="G2292" s="365"/>
      <c r="H2292" s="358">
        <v>1.5</v>
      </c>
    </row>
    <row r="2293" spans="1:8" ht="12.75">
      <c r="A2293" s="2" t="s">
        <v>881</v>
      </c>
      <c r="B2293" s="3" t="s">
        <v>83</v>
      </c>
      <c r="C2293" s="15"/>
      <c r="D2293" s="44">
        <f>SUM(D2294:D2296)</f>
        <v>11109</v>
      </c>
      <c r="E2293" s="44">
        <f>SUM(E2294:E2296)</f>
        <v>2764</v>
      </c>
      <c r="F2293" s="44">
        <f>SUM(F2294:F2296)</f>
        <v>530</v>
      </c>
      <c r="G2293" s="44">
        <f>SUM(G2294:G2296)</f>
        <v>2114</v>
      </c>
      <c r="H2293" s="45"/>
    </row>
    <row r="2294" spans="1:8" ht="12.75">
      <c r="A2294" s="5"/>
      <c r="B2294" s="10" t="s">
        <v>172</v>
      </c>
      <c r="C2294" s="339" t="s">
        <v>876</v>
      </c>
      <c r="D2294" s="73">
        <v>10000</v>
      </c>
      <c r="E2294" s="73">
        <v>1754</v>
      </c>
      <c r="F2294" s="73"/>
      <c r="G2294" s="73">
        <v>1754</v>
      </c>
      <c r="H2294" s="367">
        <v>1.8</v>
      </c>
    </row>
    <row r="2295" spans="1:8" ht="12.75">
      <c r="A2295" s="5"/>
      <c r="B2295" s="10" t="s">
        <v>240</v>
      </c>
      <c r="C2295" s="339" t="s">
        <v>326</v>
      </c>
      <c r="D2295" s="73">
        <v>1022</v>
      </c>
      <c r="E2295" s="73">
        <v>960</v>
      </c>
      <c r="F2295" s="73">
        <v>480</v>
      </c>
      <c r="G2295" s="376">
        <v>360</v>
      </c>
      <c r="H2295" s="367">
        <v>1.15</v>
      </c>
    </row>
    <row r="2296" spans="1:8" ht="12.75">
      <c r="A2296" s="9"/>
      <c r="B2296" s="11"/>
      <c r="C2296" s="193" t="s">
        <v>295</v>
      </c>
      <c r="D2296" s="365">
        <v>87</v>
      </c>
      <c r="E2296" s="365">
        <v>50</v>
      </c>
      <c r="F2296" s="365">
        <v>50</v>
      </c>
      <c r="G2296" s="437"/>
      <c r="H2296" s="358">
        <v>0.7</v>
      </c>
    </row>
    <row r="2297" spans="1:8" ht="12.75">
      <c r="A2297" s="7" t="s">
        <v>882</v>
      </c>
      <c r="B2297" s="8" t="s">
        <v>65</v>
      </c>
      <c r="C2297" s="46"/>
      <c r="D2297" s="71">
        <f>SUM(D2298:D2300)</f>
        <v>1143</v>
      </c>
      <c r="E2297" s="71">
        <f>SUM(E2298:E2300)</f>
        <v>122</v>
      </c>
      <c r="F2297" s="71">
        <f>SUM(F2298:F2300)</f>
        <v>70</v>
      </c>
      <c r="G2297" s="71">
        <f>SUM(G2298:G2300)</f>
        <v>3</v>
      </c>
      <c r="H2297" s="72"/>
    </row>
    <row r="2298" spans="1:8" ht="12.75">
      <c r="A2298" s="5"/>
      <c r="B2298" s="10" t="s">
        <v>184</v>
      </c>
      <c r="C2298" s="339" t="s">
        <v>348</v>
      </c>
      <c r="D2298" s="385">
        <v>3</v>
      </c>
      <c r="E2298" s="73">
        <v>3</v>
      </c>
      <c r="F2298" s="73">
        <v>0</v>
      </c>
      <c r="G2298" s="73">
        <v>3</v>
      </c>
      <c r="H2298" s="362">
        <v>3</v>
      </c>
    </row>
    <row r="2299" spans="1:8" ht="12.75">
      <c r="A2299" s="5"/>
      <c r="B2299" s="10" t="s">
        <v>231</v>
      </c>
      <c r="C2299" s="339" t="s">
        <v>312</v>
      </c>
      <c r="D2299" s="385">
        <v>1000</v>
      </c>
      <c r="E2299" s="73">
        <v>49</v>
      </c>
      <c r="F2299" s="73">
        <v>0</v>
      </c>
      <c r="G2299" s="73">
        <v>0</v>
      </c>
      <c r="H2299" s="362">
        <v>0.35</v>
      </c>
    </row>
    <row r="2300" spans="1:8" ht="12.75">
      <c r="A2300" s="12"/>
      <c r="B2300" s="19" t="s">
        <v>93</v>
      </c>
      <c r="C2300" s="342" t="s">
        <v>747</v>
      </c>
      <c r="D2300" s="380">
        <v>140</v>
      </c>
      <c r="E2300" s="363">
        <v>70</v>
      </c>
      <c r="F2300" s="363">
        <v>70</v>
      </c>
      <c r="G2300" s="363"/>
      <c r="H2300" s="364">
        <v>0.7</v>
      </c>
    </row>
    <row r="2301" spans="1:8" ht="12.75">
      <c r="A2301" s="2" t="s">
        <v>883</v>
      </c>
      <c r="B2301" s="3" t="s">
        <v>99</v>
      </c>
      <c r="C2301" s="60"/>
      <c r="D2301" s="87">
        <f>SUM(D2302:D2304)</f>
        <v>7997</v>
      </c>
      <c r="E2301" s="87">
        <f>SUM(E2302:E2304)</f>
        <v>2951</v>
      </c>
      <c r="F2301" s="87">
        <f>SUM(F2302:F2304)</f>
        <v>517</v>
      </c>
      <c r="G2301" s="87">
        <f>SUM(G2302:G2304)</f>
        <v>2434</v>
      </c>
      <c r="H2301" s="88"/>
    </row>
    <row r="2302" spans="1:8" ht="12.75">
      <c r="A2302" s="5"/>
      <c r="B2302" s="10" t="s">
        <v>160</v>
      </c>
      <c r="C2302" s="339" t="s">
        <v>323</v>
      </c>
      <c r="D2302" s="73">
        <v>7400</v>
      </c>
      <c r="E2302" s="73">
        <v>2434</v>
      </c>
      <c r="F2302" s="73"/>
      <c r="G2302" s="73">
        <v>2434</v>
      </c>
      <c r="H2302" s="362">
        <v>3</v>
      </c>
    </row>
    <row r="2303" spans="1:8" ht="12.75">
      <c r="A2303" s="5"/>
      <c r="B2303" s="10" t="s">
        <v>231</v>
      </c>
      <c r="C2303" s="339" t="s">
        <v>525</v>
      </c>
      <c r="D2303" s="73">
        <v>597</v>
      </c>
      <c r="E2303" s="73">
        <v>480</v>
      </c>
      <c r="F2303" s="73">
        <v>480</v>
      </c>
      <c r="G2303" s="73">
        <v>0</v>
      </c>
      <c r="H2303" s="362" t="s">
        <v>381</v>
      </c>
    </row>
    <row r="2304" spans="1:8" ht="12.75">
      <c r="A2304" s="9"/>
      <c r="B2304" s="11"/>
      <c r="C2304" s="193" t="s">
        <v>589</v>
      </c>
      <c r="D2304" s="365">
        <v>0</v>
      </c>
      <c r="E2304" s="365">
        <v>37</v>
      </c>
      <c r="F2304" s="365">
        <v>37</v>
      </c>
      <c r="G2304" s="365">
        <v>0</v>
      </c>
      <c r="H2304" s="366" t="s">
        <v>524</v>
      </c>
    </row>
    <row r="2305" spans="1:8" ht="12.75">
      <c r="A2305" s="7" t="s">
        <v>884</v>
      </c>
      <c r="B2305" s="8" t="s">
        <v>42</v>
      </c>
      <c r="C2305" s="46"/>
      <c r="D2305" s="129">
        <f>SUM(D2306:D2339)</f>
        <v>41682</v>
      </c>
      <c r="E2305" s="129">
        <f>SUM(E2306:E2339)</f>
        <v>28668</v>
      </c>
      <c r="F2305" s="129">
        <f>SUM(F2306:F2339)</f>
        <v>22485</v>
      </c>
      <c r="G2305" s="129">
        <f>SUM(G2306:G2339)</f>
        <v>1676</v>
      </c>
      <c r="H2305" s="72"/>
    </row>
    <row r="2306" spans="1:8" ht="12.75">
      <c r="A2306" s="5"/>
      <c r="B2306" s="10" t="s">
        <v>160</v>
      </c>
      <c r="C2306" s="339" t="s">
        <v>383</v>
      </c>
      <c r="D2306" s="385">
        <v>500</v>
      </c>
      <c r="E2306" s="73">
        <v>400</v>
      </c>
      <c r="F2306" s="73">
        <v>400</v>
      </c>
      <c r="G2306" s="73"/>
      <c r="H2306" s="362">
        <v>0.5</v>
      </c>
    </row>
    <row r="2307" spans="1:8" ht="12.75">
      <c r="A2307" s="5"/>
      <c r="B2307" s="10"/>
      <c r="C2307" s="339" t="s">
        <v>328</v>
      </c>
      <c r="D2307" s="385">
        <v>2500</v>
      </c>
      <c r="E2307" s="73">
        <v>1854</v>
      </c>
      <c r="F2307" s="73"/>
      <c r="G2307" s="73"/>
      <c r="H2307" s="362">
        <v>1</v>
      </c>
    </row>
    <row r="2308" spans="1:8" ht="12.75">
      <c r="A2308" s="5"/>
      <c r="B2308" s="10"/>
      <c r="C2308" s="339" t="s">
        <v>292</v>
      </c>
      <c r="D2308" s="385">
        <v>2000</v>
      </c>
      <c r="E2308" s="73">
        <v>1020</v>
      </c>
      <c r="F2308" s="73"/>
      <c r="G2308" s="73"/>
      <c r="H2308" s="362">
        <v>1</v>
      </c>
    </row>
    <row r="2309" spans="1:8" ht="12.75">
      <c r="A2309" s="5"/>
      <c r="B2309" s="10"/>
      <c r="C2309" s="339" t="s">
        <v>288</v>
      </c>
      <c r="D2309" s="385">
        <v>433</v>
      </c>
      <c r="E2309" s="73">
        <v>403</v>
      </c>
      <c r="F2309" s="73">
        <v>403</v>
      </c>
      <c r="G2309" s="73"/>
      <c r="H2309" s="362">
        <v>0.6</v>
      </c>
    </row>
    <row r="2310" spans="1:8" ht="12.75">
      <c r="A2310" s="5"/>
      <c r="B2310" s="10"/>
      <c r="C2310" s="339" t="s">
        <v>289</v>
      </c>
      <c r="D2310" s="385">
        <v>317</v>
      </c>
      <c r="E2310" s="73">
        <v>313</v>
      </c>
      <c r="F2310" s="73">
        <v>313</v>
      </c>
      <c r="G2310" s="73"/>
      <c r="H2310" s="362">
        <v>0.6</v>
      </c>
    </row>
    <row r="2311" spans="1:8" ht="12.75">
      <c r="A2311" s="5"/>
      <c r="B2311" s="10"/>
      <c r="C2311" s="339" t="s">
        <v>628</v>
      </c>
      <c r="D2311" s="385">
        <v>653</v>
      </c>
      <c r="E2311" s="73">
        <v>263</v>
      </c>
      <c r="F2311" s="73"/>
      <c r="G2311" s="73"/>
      <c r="H2311" s="362">
        <v>1.3</v>
      </c>
    </row>
    <row r="2312" spans="1:8" ht="12.75">
      <c r="A2312" s="5"/>
      <c r="B2312" s="10"/>
      <c r="C2312" s="339" t="s">
        <v>628</v>
      </c>
      <c r="D2312" s="385">
        <v>540</v>
      </c>
      <c r="E2312" s="73">
        <v>270</v>
      </c>
      <c r="F2312" s="73"/>
      <c r="G2312" s="73"/>
      <c r="H2312" s="362">
        <v>2</v>
      </c>
    </row>
    <row r="2313" spans="1:8" ht="12.75">
      <c r="A2313" s="5"/>
      <c r="B2313" s="10"/>
      <c r="C2313" s="339" t="s">
        <v>628</v>
      </c>
      <c r="D2313" s="385">
        <v>1634</v>
      </c>
      <c r="E2313" s="73">
        <v>603</v>
      </c>
      <c r="F2313" s="73">
        <v>603</v>
      </c>
      <c r="G2313" s="73"/>
      <c r="H2313" s="362">
        <v>1.35</v>
      </c>
    </row>
    <row r="2314" spans="1:8" ht="12.75">
      <c r="A2314" s="5"/>
      <c r="B2314" s="10"/>
      <c r="C2314" s="339" t="s">
        <v>449</v>
      </c>
      <c r="D2314" s="385">
        <v>3845</v>
      </c>
      <c r="E2314" s="73">
        <v>3690</v>
      </c>
      <c r="F2314" s="73">
        <v>3690</v>
      </c>
      <c r="G2314" s="73"/>
      <c r="H2314" s="362">
        <v>0.85</v>
      </c>
    </row>
    <row r="2315" spans="1:8" ht="12.75">
      <c r="A2315" s="5"/>
      <c r="B2315" s="10"/>
      <c r="C2315" s="339" t="s">
        <v>383</v>
      </c>
      <c r="D2315" s="385">
        <v>674</v>
      </c>
      <c r="E2315" s="73">
        <v>400</v>
      </c>
      <c r="F2315" s="73">
        <v>400</v>
      </c>
      <c r="G2315" s="73"/>
      <c r="H2315" s="362">
        <v>0.8</v>
      </c>
    </row>
    <row r="2316" spans="1:8" ht="12.75">
      <c r="A2316" s="5"/>
      <c r="B2316" s="10"/>
      <c r="C2316" s="339" t="s">
        <v>628</v>
      </c>
      <c r="D2316" s="385">
        <v>5000</v>
      </c>
      <c r="E2316" s="73">
        <v>3396</v>
      </c>
      <c r="F2316" s="73">
        <v>3396</v>
      </c>
      <c r="G2316" s="73"/>
      <c r="H2316" s="362">
        <v>1.9</v>
      </c>
    </row>
    <row r="2317" spans="1:8" ht="12.75">
      <c r="A2317" s="5"/>
      <c r="B2317" s="10"/>
      <c r="C2317" s="339" t="s">
        <v>327</v>
      </c>
      <c r="D2317" s="385">
        <v>1580</v>
      </c>
      <c r="E2317" s="73">
        <v>219</v>
      </c>
      <c r="F2317" s="73">
        <v>219</v>
      </c>
      <c r="G2317" s="73"/>
      <c r="H2317" s="362">
        <v>1.4</v>
      </c>
    </row>
    <row r="2318" spans="1:8" ht="12.75">
      <c r="A2318" s="5"/>
      <c r="B2318" s="10"/>
      <c r="C2318" s="339" t="s">
        <v>628</v>
      </c>
      <c r="D2318" s="385">
        <v>1900</v>
      </c>
      <c r="E2318" s="73">
        <v>870</v>
      </c>
      <c r="F2318" s="73">
        <v>870</v>
      </c>
      <c r="G2318" s="73"/>
      <c r="H2318" s="362">
        <v>1.7</v>
      </c>
    </row>
    <row r="2319" spans="1:8" ht="12.75">
      <c r="A2319" s="5"/>
      <c r="B2319" s="10"/>
      <c r="C2319" s="339" t="s">
        <v>301</v>
      </c>
      <c r="D2319" s="385">
        <v>400</v>
      </c>
      <c r="E2319" s="73">
        <v>388</v>
      </c>
      <c r="F2319" s="73">
        <v>388</v>
      </c>
      <c r="G2319" s="73"/>
      <c r="H2319" s="362">
        <v>0.15</v>
      </c>
    </row>
    <row r="2320" spans="1:8" ht="12.75">
      <c r="A2320" s="5"/>
      <c r="B2320" s="10" t="s">
        <v>172</v>
      </c>
      <c r="C2320" s="339" t="s">
        <v>315</v>
      </c>
      <c r="D2320" s="385">
        <v>848</v>
      </c>
      <c r="E2320" s="73">
        <v>848</v>
      </c>
      <c r="F2320" s="73"/>
      <c r="G2320" s="73">
        <v>848</v>
      </c>
      <c r="H2320" s="362">
        <v>2.25</v>
      </c>
    </row>
    <row r="2321" spans="1:8" ht="12.75">
      <c r="A2321" s="5"/>
      <c r="B2321" s="10"/>
      <c r="C2321" s="339" t="s">
        <v>313</v>
      </c>
      <c r="D2321" s="385">
        <v>604</v>
      </c>
      <c r="E2321" s="73">
        <v>604</v>
      </c>
      <c r="F2321" s="73">
        <v>604</v>
      </c>
      <c r="G2321" s="73"/>
      <c r="H2321" s="362">
        <v>0.7</v>
      </c>
    </row>
    <row r="2322" spans="1:8" ht="12.75">
      <c r="A2322" s="5"/>
      <c r="B2322" s="10" t="s">
        <v>184</v>
      </c>
      <c r="C2322" s="339" t="s">
        <v>289</v>
      </c>
      <c r="D2322" s="385">
        <v>844</v>
      </c>
      <c r="E2322" s="73">
        <v>844</v>
      </c>
      <c r="F2322" s="73">
        <v>844</v>
      </c>
      <c r="G2322" s="73">
        <v>0</v>
      </c>
      <c r="H2322" s="362">
        <v>0.3</v>
      </c>
    </row>
    <row r="2323" spans="1:8" ht="12.75">
      <c r="A2323" s="5"/>
      <c r="B2323" s="10"/>
      <c r="C2323" s="339" t="s">
        <v>385</v>
      </c>
      <c r="D2323" s="385">
        <v>4</v>
      </c>
      <c r="E2323" s="73">
        <v>4</v>
      </c>
      <c r="F2323" s="73">
        <v>0</v>
      </c>
      <c r="G2323" s="73">
        <v>4</v>
      </c>
      <c r="H2323" s="362">
        <v>3</v>
      </c>
    </row>
    <row r="2324" spans="1:8" ht="12.75">
      <c r="A2324" s="5"/>
      <c r="B2324" s="10" t="s">
        <v>240</v>
      </c>
      <c r="C2324" s="339" t="s">
        <v>291</v>
      </c>
      <c r="D2324" s="385">
        <v>713</v>
      </c>
      <c r="E2324" s="73">
        <v>575</v>
      </c>
      <c r="F2324" s="73">
        <v>575</v>
      </c>
      <c r="G2324" s="73"/>
      <c r="H2324" s="362">
        <v>1.8</v>
      </c>
    </row>
    <row r="2325" spans="1:8" ht="12.75">
      <c r="A2325" s="5"/>
      <c r="B2325" s="10"/>
      <c r="C2325" s="339" t="s">
        <v>289</v>
      </c>
      <c r="D2325" s="385">
        <v>1800</v>
      </c>
      <c r="E2325" s="73">
        <v>1600</v>
      </c>
      <c r="F2325" s="73">
        <v>1600</v>
      </c>
      <c r="G2325" s="73"/>
      <c r="H2325" s="362">
        <v>0.9</v>
      </c>
    </row>
    <row r="2326" spans="1:8" ht="12.75">
      <c r="A2326" s="5"/>
      <c r="B2326" s="10"/>
      <c r="C2326" s="339" t="s">
        <v>839</v>
      </c>
      <c r="D2326" s="385">
        <v>136</v>
      </c>
      <c r="E2326" s="73">
        <v>93</v>
      </c>
      <c r="F2326" s="73">
        <v>93</v>
      </c>
      <c r="G2326" s="73"/>
      <c r="H2326" s="362">
        <v>0.5</v>
      </c>
    </row>
    <row r="2327" spans="1:8" ht="12.75">
      <c r="A2327" s="5"/>
      <c r="B2327" s="10"/>
      <c r="C2327" s="339" t="s">
        <v>326</v>
      </c>
      <c r="D2327" s="385">
        <v>590</v>
      </c>
      <c r="E2327" s="73">
        <v>233</v>
      </c>
      <c r="F2327" s="73">
        <v>90</v>
      </c>
      <c r="G2327" s="73">
        <v>143</v>
      </c>
      <c r="H2327" s="362">
        <v>1.2673819742489272</v>
      </c>
    </row>
    <row r="2328" spans="1:8" ht="12.75">
      <c r="A2328" s="5"/>
      <c r="B2328" s="10"/>
      <c r="C2328" s="339" t="s">
        <v>840</v>
      </c>
      <c r="D2328" s="385">
        <v>30</v>
      </c>
      <c r="E2328" s="73">
        <v>30</v>
      </c>
      <c r="F2328" s="73"/>
      <c r="G2328" s="73">
        <v>30</v>
      </c>
      <c r="H2328" s="362" t="s">
        <v>840</v>
      </c>
    </row>
    <row r="2329" spans="1:8" ht="12.75">
      <c r="A2329" s="5"/>
      <c r="B2329" s="10"/>
      <c r="C2329" s="339" t="s">
        <v>840</v>
      </c>
      <c r="D2329" s="385">
        <v>453</v>
      </c>
      <c r="E2329" s="73">
        <v>453</v>
      </c>
      <c r="F2329" s="73"/>
      <c r="G2329" s="73">
        <v>453</v>
      </c>
      <c r="H2329" s="362" t="s">
        <v>840</v>
      </c>
    </row>
    <row r="2330" spans="1:8" ht="12.75">
      <c r="A2330" s="5"/>
      <c r="B2330" s="10"/>
      <c r="C2330" s="339" t="s">
        <v>841</v>
      </c>
      <c r="D2330" s="385">
        <v>10</v>
      </c>
      <c r="E2330" s="73">
        <v>10</v>
      </c>
      <c r="F2330" s="73">
        <v>10</v>
      </c>
      <c r="G2330" s="73"/>
      <c r="H2330" s="362" t="s">
        <v>841</v>
      </c>
    </row>
    <row r="2331" spans="1:8" ht="12.75">
      <c r="A2331" s="5"/>
      <c r="B2331" s="10"/>
      <c r="C2331" s="339" t="s">
        <v>841</v>
      </c>
      <c r="D2331" s="385">
        <v>283</v>
      </c>
      <c r="E2331" s="73">
        <v>268</v>
      </c>
      <c r="F2331" s="73">
        <v>70</v>
      </c>
      <c r="G2331" s="73">
        <v>198</v>
      </c>
      <c r="H2331" s="362" t="s">
        <v>841</v>
      </c>
    </row>
    <row r="2332" spans="1:8" ht="12.75">
      <c r="A2332" s="5"/>
      <c r="B2332" s="10"/>
      <c r="C2332" s="339" t="s">
        <v>308</v>
      </c>
      <c r="D2332" s="385">
        <v>6300</v>
      </c>
      <c r="E2332" s="73">
        <v>5950</v>
      </c>
      <c r="F2332" s="73">
        <v>5950</v>
      </c>
      <c r="G2332" s="73"/>
      <c r="H2332" s="362">
        <v>0.25</v>
      </c>
    </row>
    <row r="2333" spans="1:8" ht="12.75">
      <c r="A2333" s="5"/>
      <c r="B2333" s="10"/>
      <c r="C2333" s="339" t="s">
        <v>329</v>
      </c>
      <c r="D2333" s="385">
        <v>572</v>
      </c>
      <c r="E2333" s="73">
        <v>450</v>
      </c>
      <c r="F2333" s="73">
        <v>450</v>
      </c>
      <c r="G2333" s="73"/>
      <c r="H2333" s="362">
        <v>0.7</v>
      </c>
    </row>
    <row r="2334" spans="1:8" ht="12.75">
      <c r="A2334" s="5"/>
      <c r="B2334" s="10" t="s">
        <v>231</v>
      </c>
      <c r="C2334" s="339" t="s">
        <v>298</v>
      </c>
      <c r="D2334" s="385">
        <v>500</v>
      </c>
      <c r="E2334" s="73">
        <v>300</v>
      </c>
      <c r="F2334" s="73">
        <v>0</v>
      </c>
      <c r="G2334" s="73">
        <v>0</v>
      </c>
      <c r="H2334" s="362">
        <v>0.45</v>
      </c>
    </row>
    <row r="2335" spans="1:8" ht="12.75">
      <c r="A2335" s="5"/>
      <c r="B2335" s="10"/>
      <c r="C2335" s="339" t="s">
        <v>310</v>
      </c>
      <c r="D2335" s="385">
        <v>930</v>
      </c>
      <c r="E2335" s="73">
        <v>800</v>
      </c>
      <c r="F2335" s="73">
        <v>0</v>
      </c>
      <c r="G2335" s="73">
        <v>0</v>
      </c>
      <c r="H2335" s="362">
        <v>0.44</v>
      </c>
    </row>
    <row r="2336" spans="1:8" ht="12.75">
      <c r="A2336" s="5"/>
      <c r="B2336" s="10"/>
      <c r="C2336" s="339" t="s">
        <v>588</v>
      </c>
      <c r="D2336" s="385">
        <v>0</v>
      </c>
      <c r="E2336" s="73">
        <v>530</v>
      </c>
      <c r="F2336" s="73">
        <v>530</v>
      </c>
      <c r="G2336" s="73">
        <v>0</v>
      </c>
      <c r="H2336" s="362" t="s">
        <v>489</v>
      </c>
    </row>
    <row r="2337" spans="1:8" ht="12.75">
      <c r="A2337" s="5"/>
      <c r="B2337" s="10"/>
      <c r="C2337" s="339" t="s">
        <v>589</v>
      </c>
      <c r="D2337" s="385">
        <v>0</v>
      </c>
      <c r="E2337" s="73">
        <v>25</v>
      </c>
      <c r="F2337" s="73">
        <v>25</v>
      </c>
      <c r="G2337" s="73">
        <v>0</v>
      </c>
      <c r="H2337" s="362" t="s">
        <v>524</v>
      </c>
    </row>
    <row r="2338" spans="1:8" ht="12.75">
      <c r="A2338" s="5"/>
      <c r="B2338" s="10" t="s">
        <v>93</v>
      </c>
      <c r="C2338" s="339" t="s">
        <v>730</v>
      </c>
      <c r="D2338" s="385">
        <v>889</v>
      </c>
      <c r="E2338" s="73">
        <v>431</v>
      </c>
      <c r="F2338" s="73">
        <v>431</v>
      </c>
      <c r="G2338" s="73"/>
      <c r="H2338" s="362">
        <v>1.2</v>
      </c>
    </row>
    <row r="2339" spans="1:8" ht="12.75">
      <c r="A2339" s="9"/>
      <c r="B2339" s="11"/>
      <c r="C2339" s="193" t="s">
        <v>765</v>
      </c>
      <c r="D2339" s="357">
        <v>4200</v>
      </c>
      <c r="E2339" s="357">
        <v>531</v>
      </c>
      <c r="F2339" s="357">
        <v>531</v>
      </c>
      <c r="G2339" s="365"/>
      <c r="H2339" s="358">
        <v>1.6</v>
      </c>
    </row>
    <row r="2340" spans="1:8" ht="12.75">
      <c r="A2340" s="7" t="s">
        <v>853</v>
      </c>
      <c r="B2340" s="8" t="s">
        <v>43</v>
      </c>
      <c r="C2340" s="84"/>
      <c r="D2340" s="126">
        <f>SUM(D2341)</f>
        <v>300</v>
      </c>
      <c r="E2340" s="126">
        <f>SUM(E2341)</f>
        <v>300</v>
      </c>
      <c r="F2340" s="126">
        <f>SUM(F2341)</f>
        <v>300</v>
      </c>
      <c r="G2340" s="126">
        <f>SUM(G2341)</f>
        <v>0</v>
      </c>
      <c r="H2340" s="113"/>
    </row>
    <row r="2341" spans="1:8" ht="12.75">
      <c r="A2341" s="7"/>
      <c r="B2341" s="13" t="s">
        <v>172</v>
      </c>
      <c r="C2341" s="84" t="s">
        <v>304</v>
      </c>
      <c r="D2341" s="410">
        <v>300</v>
      </c>
      <c r="E2341" s="410">
        <v>300</v>
      </c>
      <c r="F2341" s="410">
        <v>300</v>
      </c>
      <c r="G2341" s="85"/>
      <c r="H2341" s="113">
        <v>0.15</v>
      </c>
    </row>
    <row r="2342" spans="1:8" ht="12.75">
      <c r="A2342" s="2" t="s">
        <v>885</v>
      </c>
      <c r="B2342" s="3" t="s">
        <v>67</v>
      </c>
      <c r="C2342" s="15"/>
      <c r="D2342" s="128">
        <f>SUM(D2343:D2450)</f>
        <v>220363</v>
      </c>
      <c r="E2342" s="128">
        <f>SUM(E2343:E2450)</f>
        <v>121339</v>
      </c>
      <c r="F2342" s="128">
        <f>SUM(F2343:F2450)</f>
        <v>68706</v>
      </c>
      <c r="G2342" s="128">
        <f>SUM(G2343:G2450)</f>
        <v>14947</v>
      </c>
      <c r="H2342" s="45"/>
    </row>
    <row r="2343" spans="1:8" ht="12.75">
      <c r="A2343" s="5"/>
      <c r="B2343" s="10" t="s">
        <v>160</v>
      </c>
      <c r="C2343" s="339" t="s">
        <v>301</v>
      </c>
      <c r="D2343" s="385">
        <v>210</v>
      </c>
      <c r="E2343" s="73">
        <v>210</v>
      </c>
      <c r="F2343" s="73">
        <v>210</v>
      </c>
      <c r="G2343" s="73"/>
      <c r="H2343" s="362">
        <v>0.2</v>
      </c>
    </row>
    <row r="2344" spans="1:8" ht="12.75">
      <c r="A2344" s="5"/>
      <c r="B2344" s="10"/>
      <c r="C2344" s="339" t="s">
        <v>309</v>
      </c>
      <c r="D2344" s="385">
        <v>1000</v>
      </c>
      <c r="E2344" s="73">
        <v>1000</v>
      </c>
      <c r="F2344" s="73">
        <v>1000</v>
      </c>
      <c r="G2344" s="73"/>
      <c r="H2344" s="362">
        <v>0.3</v>
      </c>
    </row>
    <row r="2345" spans="1:8" ht="12.75">
      <c r="A2345" s="5"/>
      <c r="B2345" s="10"/>
      <c r="C2345" s="339" t="s">
        <v>326</v>
      </c>
      <c r="D2345" s="385">
        <v>4800</v>
      </c>
      <c r="E2345" s="73">
        <v>2681</v>
      </c>
      <c r="F2345" s="73">
        <v>2681</v>
      </c>
      <c r="G2345" s="73"/>
      <c r="H2345" s="362">
        <v>1.6</v>
      </c>
    </row>
    <row r="2346" spans="1:8" ht="12.75">
      <c r="A2346" s="5"/>
      <c r="B2346" s="10"/>
      <c r="C2346" s="339" t="s">
        <v>327</v>
      </c>
      <c r="D2346" s="385">
        <v>7000</v>
      </c>
      <c r="E2346" s="73">
        <v>3405</v>
      </c>
      <c r="F2346" s="73">
        <v>3405</v>
      </c>
      <c r="G2346" s="73"/>
      <c r="H2346" s="362">
        <v>1.8</v>
      </c>
    </row>
    <row r="2347" spans="1:8" ht="12.75">
      <c r="A2347" s="5"/>
      <c r="B2347" s="10"/>
      <c r="C2347" s="339" t="s">
        <v>408</v>
      </c>
      <c r="D2347" s="385">
        <v>2250</v>
      </c>
      <c r="E2347" s="73">
        <v>290</v>
      </c>
      <c r="F2347" s="73">
        <v>290</v>
      </c>
      <c r="G2347" s="73"/>
      <c r="H2347" s="362">
        <v>1.8</v>
      </c>
    </row>
    <row r="2348" spans="1:8" ht="12.75">
      <c r="A2348" s="5"/>
      <c r="B2348" s="10"/>
      <c r="C2348" s="339" t="s">
        <v>310</v>
      </c>
      <c r="D2348" s="385">
        <v>380</v>
      </c>
      <c r="E2348" s="73">
        <v>292</v>
      </c>
      <c r="F2348" s="73">
        <v>292</v>
      </c>
      <c r="G2348" s="73"/>
      <c r="H2348" s="362">
        <v>0.4</v>
      </c>
    </row>
    <row r="2349" spans="1:8" ht="12.75">
      <c r="A2349" s="5"/>
      <c r="B2349" s="10"/>
      <c r="C2349" s="339" t="s">
        <v>330</v>
      </c>
      <c r="D2349" s="385">
        <v>2500</v>
      </c>
      <c r="E2349" s="73">
        <v>949</v>
      </c>
      <c r="F2349" s="73">
        <v>949</v>
      </c>
      <c r="G2349" s="73"/>
      <c r="H2349" s="362">
        <v>1.8</v>
      </c>
    </row>
    <row r="2350" spans="1:8" ht="12.75">
      <c r="A2350" s="5"/>
      <c r="B2350" s="10"/>
      <c r="C2350" s="339" t="s">
        <v>292</v>
      </c>
      <c r="D2350" s="385">
        <v>720</v>
      </c>
      <c r="E2350" s="73">
        <v>112</v>
      </c>
      <c r="F2350" s="73">
        <v>112</v>
      </c>
      <c r="G2350" s="73"/>
      <c r="H2350" s="362">
        <v>0.4</v>
      </c>
    </row>
    <row r="2351" spans="1:8" ht="12.75">
      <c r="A2351" s="5"/>
      <c r="B2351" s="10"/>
      <c r="C2351" s="339" t="s">
        <v>328</v>
      </c>
      <c r="D2351" s="385">
        <v>500</v>
      </c>
      <c r="E2351" s="73">
        <v>249</v>
      </c>
      <c r="F2351" s="73">
        <v>249</v>
      </c>
      <c r="G2351" s="73"/>
      <c r="H2351" s="362">
        <v>1.3</v>
      </c>
    </row>
    <row r="2352" spans="1:8" ht="12.75">
      <c r="A2352" s="5"/>
      <c r="B2352" s="10"/>
      <c r="C2352" s="339" t="s">
        <v>359</v>
      </c>
      <c r="D2352" s="385">
        <v>450</v>
      </c>
      <c r="E2352" s="73">
        <v>448</v>
      </c>
      <c r="F2352" s="73">
        <v>448</v>
      </c>
      <c r="G2352" s="73"/>
      <c r="H2352" s="362">
        <v>0.2</v>
      </c>
    </row>
    <row r="2353" spans="1:8" ht="12.75">
      <c r="A2353" s="5"/>
      <c r="B2353" s="10"/>
      <c r="C2353" s="339" t="s">
        <v>320</v>
      </c>
      <c r="D2353" s="385">
        <v>170</v>
      </c>
      <c r="E2353" s="73">
        <v>165</v>
      </c>
      <c r="F2353" s="73">
        <v>165</v>
      </c>
      <c r="G2353" s="73"/>
      <c r="H2353" s="362">
        <v>0.5</v>
      </c>
    </row>
    <row r="2354" spans="1:8" ht="12.75">
      <c r="A2354" s="5"/>
      <c r="B2354" s="10"/>
      <c r="C2354" s="339" t="s">
        <v>322</v>
      </c>
      <c r="D2354" s="385">
        <v>500</v>
      </c>
      <c r="E2354" s="73">
        <v>151</v>
      </c>
      <c r="F2354" s="73">
        <v>151</v>
      </c>
      <c r="G2354" s="73"/>
      <c r="H2354" s="362">
        <v>0.8</v>
      </c>
    </row>
    <row r="2355" spans="1:8" ht="12.75">
      <c r="A2355" s="5"/>
      <c r="B2355" s="10"/>
      <c r="C2355" s="339" t="s">
        <v>298</v>
      </c>
      <c r="D2355" s="385">
        <v>668</v>
      </c>
      <c r="E2355" s="73">
        <v>554</v>
      </c>
      <c r="F2355" s="73">
        <v>554</v>
      </c>
      <c r="G2355" s="73"/>
      <c r="H2355" s="362">
        <v>0.25</v>
      </c>
    </row>
    <row r="2356" spans="1:8" ht="12.75">
      <c r="A2356" s="5"/>
      <c r="B2356" s="10"/>
      <c r="C2356" s="339" t="s">
        <v>317</v>
      </c>
      <c r="D2356" s="385">
        <v>253</v>
      </c>
      <c r="E2356" s="73">
        <v>253</v>
      </c>
      <c r="F2356" s="73">
        <v>253</v>
      </c>
      <c r="G2356" s="73"/>
      <c r="H2356" s="362">
        <v>0.15</v>
      </c>
    </row>
    <row r="2357" spans="1:8" ht="12.75">
      <c r="A2357" s="5"/>
      <c r="B2357" s="10"/>
      <c r="C2357" s="339" t="s">
        <v>359</v>
      </c>
      <c r="D2357" s="385">
        <v>690</v>
      </c>
      <c r="E2357" s="73">
        <v>690</v>
      </c>
      <c r="F2357" s="73">
        <v>690</v>
      </c>
      <c r="G2357" s="73"/>
      <c r="H2357" s="362">
        <v>0.15</v>
      </c>
    </row>
    <row r="2358" spans="1:8" ht="12.75">
      <c r="A2358" s="5"/>
      <c r="B2358" s="10"/>
      <c r="C2358" s="339" t="s">
        <v>447</v>
      </c>
      <c r="D2358" s="385">
        <v>1250</v>
      </c>
      <c r="E2358" s="73">
        <v>1250</v>
      </c>
      <c r="F2358" s="73">
        <v>1250</v>
      </c>
      <c r="G2358" s="73"/>
      <c r="H2358" s="362">
        <v>0.15</v>
      </c>
    </row>
    <row r="2359" spans="1:8" ht="12.75">
      <c r="A2359" s="5"/>
      <c r="B2359" s="10"/>
      <c r="C2359" s="339" t="s">
        <v>307</v>
      </c>
      <c r="D2359" s="385">
        <v>480</v>
      </c>
      <c r="E2359" s="73">
        <v>24</v>
      </c>
      <c r="F2359" s="73">
        <v>24</v>
      </c>
      <c r="G2359" s="73"/>
      <c r="H2359" s="362">
        <v>0.35</v>
      </c>
    </row>
    <row r="2360" spans="1:8" ht="12.75">
      <c r="A2360" s="5"/>
      <c r="B2360" s="10"/>
      <c r="C2360" s="339" t="s">
        <v>291</v>
      </c>
      <c r="D2360" s="385">
        <v>38</v>
      </c>
      <c r="E2360" s="73">
        <v>38</v>
      </c>
      <c r="F2360" s="73">
        <v>38</v>
      </c>
      <c r="G2360" s="73"/>
      <c r="H2360" s="362">
        <v>0.6</v>
      </c>
    </row>
    <row r="2361" spans="1:8" ht="12.75">
      <c r="A2361" s="5"/>
      <c r="B2361" s="10"/>
      <c r="C2361" s="339" t="s">
        <v>330</v>
      </c>
      <c r="D2361" s="385">
        <v>612</v>
      </c>
      <c r="E2361" s="73">
        <v>487</v>
      </c>
      <c r="F2361" s="73">
        <v>487</v>
      </c>
      <c r="G2361" s="73"/>
      <c r="H2361" s="362">
        <v>1.3</v>
      </c>
    </row>
    <row r="2362" spans="1:8" ht="12.75">
      <c r="A2362" s="5"/>
      <c r="B2362" s="10"/>
      <c r="C2362" s="339" t="s">
        <v>288</v>
      </c>
      <c r="D2362" s="385">
        <v>747</v>
      </c>
      <c r="E2362" s="73">
        <v>747</v>
      </c>
      <c r="F2362" s="73">
        <v>747</v>
      </c>
      <c r="G2362" s="73"/>
      <c r="H2362" s="362">
        <v>1.1</v>
      </c>
    </row>
    <row r="2363" spans="1:8" ht="12.75">
      <c r="A2363" s="5"/>
      <c r="B2363" s="10"/>
      <c r="C2363" s="339" t="s">
        <v>681</v>
      </c>
      <c r="D2363" s="385">
        <v>505</v>
      </c>
      <c r="E2363" s="73">
        <v>478</v>
      </c>
      <c r="F2363" s="73">
        <v>478</v>
      </c>
      <c r="G2363" s="73"/>
      <c r="H2363" s="362">
        <v>1.3</v>
      </c>
    </row>
    <row r="2364" spans="1:8" ht="12.75">
      <c r="A2364" s="5"/>
      <c r="B2364" s="10"/>
      <c r="C2364" s="339" t="s">
        <v>310</v>
      </c>
      <c r="D2364" s="385">
        <v>2210</v>
      </c>
      <c r="E2364" s="73">
        <v>341</v>
      </c>
      <c r="F2364" s="73">
        <v>341</v>
      </c>
      <c r="G2364" s="73"/>
      <c r="H2364" s="362">
        <v>0.8</v>
      </c>
    </row>
    <row r="2365" spans="1:8" ht="12.75">
      <c r="A2365" s="5"/>
      <c r="B2365" s="10"/>
      <c r="C2365" s="339" t="s">
        <v>289</v>
      </c>
      <c r="D2365" s="385">
        <v>2184</v>
      </c>
      <c r="E2365" s="73">
        <v>643</v>
      </c>
      <c r="F2365" s="73">
        <v>643</v>
      </c>
      <c r="G2365" s="73"/>
      <c r="H2365" s="362">
        <v>1</v>
      </c>
    </row>
    <row r="2366" spans="1:8" ht="12.75">
      <c r="A2366" s="5"/>
      <c r="B2366" s="10"/>
      <c r="C2366" s="339" t="s">
        <v>366</v>
      </c>
      <c r="D2366" s="385">
        <v>2000</v>
      </c>
      <c r="E2366" s="73">
        <v>39</v>
      </c>
      <c r="F2366" s="73">
        <v>39</v>
      </c>
      <c r="G2366" s="73"/>
      <c r="H2366" s="362">
        <v>2</v>
      </c>
    </row>
    <row r="2367" spans="1:8" ht="12.75">
      <c r="A2367" s="5"/>
      <c r="B2367" s="10"/>
      <c r="C2367" s="339" t="s">
        <v>326</v>
      </c>
      <c r="D2367" s="385">
        <v>1200</v>
      </c>
      <c r="E2367" s="73">
        <v>360</v>
      </c>
      <c r="F2367" s="73">
        <v>360</v>
      </c>
      <c r="G2367" s="73"/>
      <c r="H2367" s="362">
        <v>1.6</v>
      </c>
    </row>
    <row r="2368" spans="1:8" ht="12.75">
      <c r="A2368" s="5"/>
      <c r="B2368" s="10"/>
      <c r="C2368" s="339" t="s">
        <v>326</v>
      </c>
      <c r="D2368" s="385">
        <v>5000</v>
      </c>
      <c r="E2368" s="73">
        <v>1763</v>
      </c>
      <c r="F2368" s="73"/>
      <c r="G2368" s="73"/>
      <c r="H2368" s="362">
        <v>1.2</v>
      </c>
    </row>
    <row r="2369" spans="1:8" ht="12.75">
      <c r="A2369" s="5"/>
      <c r="B2369" s="10"/>
      <c r="C2369" s="339" t="s">
        <v>296</v>
      </c>
      <c r="D2369" s="385">
        <v>1800</v>
      </c>
      <c r="E2369" s="73">
        <v>1700</v>
      </c>
      <c r="F2369" s="73"/>
      <c r="G2369" s="73"/>
      <c r="H2369" s="362">
        <v>0.6</v>
      </c>
    </row>
    <row r="2370" spans="1:8" ht="12.75">
      <c r="A2370" s="5"/>
      <c r="B2370" s="10"/>
      <c r="C2370" s="339" t="s">
        <v>308</v>
      </c>
      <c r="D2370" s="385">
        <v>2600</v>
      </c>
      <c r="E2370" s="73">
        <v>1900</v>
      </c>
      <c r="F2370" s="73"/>
      <c r="G2370" s="73"/>
      <c r="H2370" s="362">
        <v>0.6</v>
      </c>
    </row>
    <row r="2371" spans="1:8" ht="12.75">
      <c r="A2371" s="5"/>
      <c r="B2371" s="10"/>
      <c r="C2371" s="339" t="s">
        <v>327</v>
      </c>
      <c r="D2371" s="385">
        <v>5000</v>
      </c>
      <c r="E2371" s="73">
        <v>880</v>
      </c>
      <c r="F2371" s="73">
        <v>880</v>
      </c>
      <c r="G2371" s="73"/>
      <c r="H2371" s="362">
        <v>2</v>
      </c>
    </row>
    <row r="2372" spans="1:8" ht="12.75">
      <c r="A2372" s="5"/>
      <c r="B2372" s="10"/>
      <c r="C2372" s="339" t="s">
        <v>409</v>
      </c>
      <c r="D2372" s="385">
        <v>5203</v>
      </c>
      <c r="E2372" s="73">
        <v>4354</v>
      </c>
      <c r="F2372" s="73">
        <v>4354</v>
      </c>
      <c r="G2372" s="73"/>
      <c r="H2372" s="362">
        <v>1.8</v>
      </c>
    </row>
    <row r="2373" spans="1:8" ht="12.75">
      <c r="A2373" s="5"/>
      <c r="B2373" s="10"/>
      <c r="C2373" s="339" t="s">
        <v>294</v>
      </c>
      <c r="D2373" s="385">
        <v>3820</v>
      </c>
      <c r="E2373" s="73">
        <v>3401</v>
      </c>
      <c r="F2373" s="73">
        <v>3401</v>
      </c>
      <c r="G2373" s="73"/>
      <c r="H2373" s="362">
        <v>1.4</v>
      </c>
    </row>
    <row r="2374" spans="1:8" ht="12.75">
      <c r="A2374" s="5"/>
      <c r="B2374" s="10"/>
      <c r="C2374" s="339" t="s">
        <v>409</v>
      </c>
      <c r="D2374" s="385">
        <v>10000</v>
      </c>
      <c r="E2374" s="73">
        <v>3978</v>
      </c>
      <c r="F2374" s="73">
        <v>3978</v>
      </c>
      <c r="G2374" s="73"/>
      <c r="H2374" s="362">
        <v>2.1</v>
      </c>
    </row>
    <row r="2375" spans="1:8" ht="12.75">
      <c r="A2375" s="5"/>
      <c r="B2375" s="10"/>
      <c r="C2375" s="339" t="s">
        <v>682</v>
      </c>
      <c r="D2375" s="385">
        <v>3600</v>
      </c>
      <c r="E2375" s="73">
        <v>1352</v>
      </c>
      <c r="F2375" s="73">
        <v>1352</v>
      </c>
      <c r="G2375" s="73"/>
      <c r="H2375" s="362">
        <v>2.7</v>
      </c>
    </row>
    <row r="2376" spans="1:8" ht="12.75">
      <c r="A2376" s="5"/>
      <c r="B2376" s="10"/>
      <c r="C2376" s="339" t="s">
        <v>683</v>
      </c>
      <c r="D2376" s="385">
        <v>1900</v>
      </c>
      <c r="E2376" s="73">
        <v>920</v>
      </c>
      <c r="F2376" s="73">
        <v>920</v>
      </c>
      <c r="G2376" s="73"/>
      <c r="H2376" s="362">
        <v>3.3</v>
      </c>
    </row>
    <row r="2377" spans="1:8" ht="12.75">
      <c r="A2377" s="5"/>
      <c r="B2377" s="10"/>
      <c r="C2377" s="339" t="s">
        <v>684</v>
      </c>
      <c r="D2377" s="385">
        <v>2120</v>
      </c>
      <c r="E2377" s="73">
        <v>356</v>
      </c>
      <c r="F2377" s="73">
        <v>356</v>
      </c>
      <c r="G2377" s="73"/>
      <c r="H2377" s="362">
        <v>2.6</v>
      </c>
    </row>
    <row r="2378" spans="1:8" ht="12.75">
      <c r="A2378" s="5"/>
      <c r="B2378" s="10"/>
      <c r="C2378" s="339" t="s">
        <v>309</v>
      </c>
      <c r="D2378" s="385">
        <v>1200</v>
      </c>
      <c r="E2378" s="73">
        <v>917</v>
      </c>
      <c r="F2378" s="73">
        <v>917</v>
      </c>
      <c r="G2378" s="73"/>
      <c r="H2378" s="362">
        <v>0.35</v>
      </c>
    </row>
    <row r="2379" spans="1:8" ht="12.75">
      <c r="A2379" s="5"/>
      <c r="B2379" s="10"/>
      <c r="C2379" s="339" t="s">
        <v>317</v>
      </c>
      <c r="D2379" s="385">
        <v>1200</v>
      </c>
      <c r="E2379" s="73">
        <v>774</v>
      </c>
      <c r="F2379" s="73">
        <v>326</v>
      </c>
      <c r="G2379" s="73"/>
      <c r="H2379" s="362">
        <v>0.2</v>
      </c>
    </row>
    <row r="2380" spans="1:8" ht="12.75">
      <c r="A2380" s="5"/>
      <c r="B2380" s="10"/>
      <c r="C2380" s="339" t="s">
        <v>308</v>
      </c>
      <c r="D2380" s="385">
        <v>1760</v>
      </c>
      <c r="E2380" s="73">
        <v>968</v>
      </c>
      <c r="F2380" s="73">
        <v>968</v>
      </c>
      <c r="G2380" s="73"/>
      <c r="H2380" s="362">
        <v>0.35</v>
      </c>
    </row>
    <row r="2381" spans="1:8" ht="12.75">
      <c r="A2381" s="5"/>
      <c r="B2381" s="10"/>
      <c r="C2381" s="339" t="s">
        <v>300</v>
      </c>
      <c r="D2381" s="385">
        <v>850</v>
      </c>
      <c r="E2381" s="73">
        <v>427</v>
      </c>
      <c r="F2381" s="73">
        <v>427</v>
      </c>
      <c r="G2381" s="73"/>
      <c r="H2381" s="362">
        <v>0.3</v>
      </c>
    </row>
    <row r="2382" spans="1:8" ht="12.75">
      <c r="A2382" s="5"/>
      <c r="B2382" s="10" t="s">
        <v>172</v>
      </c>
      <c r="C2382" s="339" t="s">
        <v>855</v>
      </c>
      <c r="D2382" s="385">
        <v>4870</v>
      </c>
      <c r="E2382" s="73">
        <v>4870</v>
      </c>
      <c r="F2382" s="73"/>
      <c r="G2382" s="73"/>
      <c r="H2382" s="362">
        <v>1.75</v>
      </c>
    </row>
    <row r="2383" spans="1:8" ht="12.75">
      <c r="A2383" s="5"/>
      <c r="B2383" s="10"/>
      <c r="C2383" s="339"/>
      <c r="D2383" s="385">
        <v>150</v>
      </c>
      <c r="E2383" s="73">
        <v>150</v>
      </c>
      <c r="F2383" s="73"/>
      <c r="G2383" s="73"/>
      <c r="H2383" s="362">
        <v>2</v>
      </c>
    </row>
    <row r="2384" spans="1:8" ht="12.75">
      <c r="A2384" s="5"/>
      <c r="B2384" s="10"/>
      <c r="C2384" s="339"/>
      <c r="D2384" s="385">
        <v>150</v>
      </c>
      <c r="E2384" s="73">
        <v>150</v>
      </c>
      <c r="F2384" s="73"/>
      <c r="G2384" s="73"/>
      <c r="H2384" s="362">
        <v>3</v>
      </c>
    </row>
    <row r="2385" spans="1:8" ht="12.75">
      <c r="A2385" s="5"/>
      <c r="B2385" s="10"/>
      <c r="C2385" s="339"/>
      <c r="D2385" s="385">
        <v>50</v>
      </c>
      <c r="E2385" s="73">
        <v>50</v>
      </c>
      <c r="F2385" s="73"/>
      <c r="G2385" s="73"/>
      <c r="H2385" s="362" t="s">
        <v>877</v>
      </c>
    </row>
    <row r="2386" spans="1:8" ht="12.75">
      <c r="A2386" s="5"/>
      <c r="B2386" s="10"/>
      <c r="C2386" s="339" t="s">
        <v>304</v>
      </c>
      <c r="D2386" s="385">
        <v>228</v>
      </c>
      <c r="E2386" s="73">
        <v>228</v>
      </c>
      <c r="F2386" s="73">
        <v>228</v>
      </c>
      <c r="G2386" s="73"/>
      <c r="H2386" s="362">
        <v>0.25</v>
      </c>
    </row>
    <row r="2387" spans="1:8" ht="12.75">
      <c r="A2387" s="5"/>
      <c r="B2387" s="10" t="s">
        <v>184</v>
      </c>
      <c r="C2387" s="339" t="s">
        <v>310</v>
      </c>
      <c r="D2387" s="385">
        <v>3874</v>
      </c>
      <c r="E2387" s="73">
        <v>3874</v>
      </c>
      <c r="F2387" s="73">
        <v>3874</v>
      </c>
      <c r="G2387" s="73">
        <v>0</v>
      </c>
      <c r="H2387" s="362">
        <v>0.6</v>
      </c>
    </row>
    <row r="2388" spans="1:8" ht="12.75">
      <c r="A2388" s="5"/>
      <c r="B2388" s="10"/>
      <c r="C2388" s="339" t="s">
        <v>295</v>
      </c>
      <c r="D2388" s="385">
        <v>602</v>
      </c>
      <c r="E2388" s="73">
        <v>602</v>
      </c>
      <c r="F2388" s="73">
        <v>602</v>
      </c>
      <c r="G2388" s="73">
        <v>0</v>
      </c>
      <c r="H2388" s="362">
        <v>1.25</v>
      </c>
    </row>
    <row r="2389" spans="1:8" ht="12.75">
      <c r="A2389" s="5"/>
      <c r="B2389" s="10"/>
      <c r="C2389" s="339" t="s">
        <v>385</v>
      </c>
      <c r="D2389" s="385">
        <v>6</v>
      </c>
      <c r="E2389" s="73">
        <v>6</v>
      </c>
      <c r="F2389" s="73">
        <v>0</v>
      </c>
      <c r="G2389" s="73">
        <v>6</v>
      </c>
      <c r="H2389" s="362">
        <v>5</v>
      </c>
    </row>
    <row r="2390" spans="1:8" ht="12.75">
      <c r="A2390" s="5"/>
      <c r="B2390" s="10"/>
      <c r="C2390" s="339" t="s">
        <v>445</v>
      </c>
      <c r="D2390" s="385">
        <v>9</v>
      </c>
      <c r="E2390" s="73">
        <v>9</v>
      </c>
      <c r="F2390" s="73">
        <v>0</v>
      </c>
      <c r="G2390" s="73">
        <v>9</v>
      </c>
      <c r="H2390" s="362">
        <v>6</v>
      </c>
    </row>
    <row r="2391" spans="1:8" ht="12.75">
      <c r="A2391" s="5"/>
      <c r="B2391" s="10"/>
      <c r="C2391" s="339" t="s">
        <v>294</v>
      </c>
      <c r="D2391" s="385">
        <v>2000</v>
      </c>
      <c r="E2391" s="73">
        <v>343</v>
      </c>
      <c r="F2391" s="73">
        <v>323</v>
      </c>
      <c r="G2391" s="73">
        <v>0</v>
      </c>
      <c r="H2391" s="362">
        <v>2</v>
      </c>
    </row>
    <row r="2392" spans="1:8" ht="12.75">
      <c r="A2392" s="5"/>
      <c r="B2392" s="10" t="s">
        <v>240</v>
      </c>
      <c r="C2392" s="339" t="s">
        <v>316</v>
      </c>
      <c r="D2392" s="385">
        <v>703</v>
      </c>
      <c r="E2392" s="73">
        <v>640</v>
      </c>
      <c r="F2392" s="73">
        <v>640</v>
      </c>
      <c r="G2392" s="73"/>
      <c r="H2392" s="362">
        <v>1</v>
      </c>
    </row>
    <row r="2393" spans="1:8" ht="12.75">
      <c r="A2393" s="5"/>
      <c r="B2393" s="10"/>
      <c r="C2393" s="339" t="s">
        <v>291</v>
      </c>
      <c r="D2393" s="385">
        <v>2478</v>
      </c>
      <c r="E2393" s="73">
        <v>2330</v>
      </c>
      <c r="F2393" s="73">
        <v>2330</v>
      </c>
      <c r="G2393" s="73"/>
      <c r="H2393" s="362">
        <v>1</v>
      </c>
    </row>
    <row r="2394" spans="1:8" ht="12.75">
      <c r="A2394" s="5"/>
      <c r="B2394" s="10"/>
      <c r="C2394" s="339" t="s">
        <v>322</v>
      </c>
      <c r="D2394" s="385">
        <v>3100</v>
      </c>
      <c r="E2394" s="73">
        <v>2562</v>
      </c>
      <c r="F2394" s="73">
        <v>2522</v>
      </c>
      <c r="G2394" s="73"/>
      <c r="H2394" s="362">
        <v>1.9921935987509758</v>
      </c>
    </row>
    <row r="2395" spans="1:8" ht="12.75">
      <c r="A2395" s="5"/>
      <c r="B2395" s="10"/>
      <c r="C2395" s="339" t="s">
        <v>366</v>
      </c>
      <c r="D2395" s="385">
        <v>1912</v>
      </c>
      <c r="E2395" s="73">
        <v>1069</v>
      </c>
      <c r="F2395" s="73"/>
      <c r="G2395" s="73">
        <v>1069</v>
      </c>
      <c r="H2395" s="362">
        <v>2</v>
      </c>
    </row>
    <row r="2396" spans="1:8" ht="12.75">
      <c r="A2396" s="5"/>
      <c r="B2396" s="10"/>
      <c r="C2396" s="339" t="s">
        <v>628</v>
      </c>
      <c r="D2396" s="385">
        <v>1503</v>
      </c>
      <c r="E2396" s="73">
        <v>1161</v>
      </c>
      <c r="F2396" s="73"/>
      <c r="G2396" s="73">
        <v>1161</v>
      </c>
      <c r="H2396" s="362">
        <v>2</v>
      </c>
    </row>
    <row r="2397" spans="1:8" ht="12.75">
      <c r="A2397" s="5"/>
      <c r="B2397" s="10"/>
      <c r="C2397" s="339" t="s">
        <v>605</v>
      </c>
      <c r="D2397" s="385">
        <v>85</v>
      </c>
      <c r="E2397" s="73">
        <v>73</v>
      </c>
      <c r="F2397" s="73"/>
      <c r="G2397" s="73">
        <v>73</v>
      </c>
      <c r="H2397" s="362">
        <v>3.5</v>
      </c>
    </row>
    <row r="2398" spans="1:8" ht="12.75">
      <c r="A2398" s="5"/>
      <c r="B2398" s="10"/>
      <c r="C2398" s="339" t="s">
        <v>842</v>
      </c>
      <c r="D2398" s="385">
        <v>759</v>
      </c>
      <c r="E2398" s="73">
        <v>703</v>
      </c>
      <c r="F2398" s="73"/>
      <c r="G2398" s="73">
        <v>703</v>
      </c>
      <c r="H2398" s="362">
        <v>3.5</v>
      </c>
    </row>
    <row r="2399" spans="1:8" ht="12.75">
      <c r="A2399" s="5"/>
      <c r="B2399" s="10"/>
      <c r="C2399" s="339" t="s">
        <v>843</v>
      </c>
      <c r="D2399" s="385">
        <v>2856</v>
      </c>
      <c r="E2399" s="73">
        <v>2667</v>
      </c>
      <c r="F2399" s="73"/>
      <c r="G2399" s="73">
        <v>2667</v>
      </c>
      <c r="H2399" s="362">
        <v>4.5</v>
      </c>
    </row>
    <row r="2400" spans="1:8" ht="12.75">
      <c r="A2400" s="5"/>
      <c r="B2400" s="10"/>
      <c r="C2400" s="339" t="s">
        <v>292</v>
      </c>
      <c r="D2400" s="385">
        <v>727</v>
      </c>
      <c r="E2400" s="73">
        <v>652</v>
      </c>
      <c r="F2400" s="73">
        <v>652</v>
      </c>
      <c r="G2400" s="73"/>
      <c r="H2400" s="362">
        <v>0.6150306748466258</v>
      </c>
    </row>
    <row r="2401" spans="1:8" ht="12.75">
      <c r="A2401" s="5"/>
      <c r="B2401" s="10"/>
      <c r="C2401" s="339" t="s">
        <v>310</v>
      </c>
      <c r="D2401" s="385">
        <v>886</v>
      </c>
      <c r="E2401" s="73">
        <v>866</v>
      </c>
      <c r="F2401" s="73">
        <v>866</v>
      </c>
      <c r="G2401" s="73"/>
      <c r="H2401" s="367">
        <v>0.4341801385681293</v>
      </c>
    </row>
    <row r="2402" spans="1:8" ht="12.75">
      <c r="A2402" s="5"/>
      <c r="B2402" s="10"/>
      <c r="C2402" s="339" t="s">
        <v>289</v>
      </c>
      <c r="D2402" s="385">
        <v>7150</v>
      </c>
      <c r="E2402" s="73">
        <v>3238</v>
      </c>
      <c r="F2402" s="73">
        <v>1126</v>
      </c>
      <c r="G2402" s="73"/>
      <c r="H2402" s="362">
        <v>0.529894996911674</v>
      </c>
    </row>
    <row r="2403" spans="1:8" ht="12.75">
      <c r="A2403" s="5"/>
      <c r="B2403" s="10"/>
      <c r="C2403" s="339" t="s">
        <v>289</v>
      </c>
      <c r="D2403" s="385"/>
      <c r="E2403" s="73"/>
      <c r="F2403" s="73">
        <v>2112</v>
      </c>
      <c r="G2403" s="73">
        <v>469</v>
      </c>
      <c r="H2403" s="362" t="s">
        <v>837</v>
      </c>
    </row>
    <row r="2404" spans="1:8" ht="12.75">
      <c r="A2404" s="5"/>
      <c r="B2404" s="10"/>
      <c r="C2404" s="339" t="s">
        <v>328</v>
      </c>
      <c r="D2404" s="385">
        <v>2154</v>
      </c>
      <c r="E2404" s="73">
        <v>1844</v>
      </c>
      <c r="F2404" s="73">
        <v>1844</v>
      </c>
      <c r="G2404" s="73"/>
      <c r="H2404" s="362">
        <v>1.0508676789587852</v>
      </c>
    </row>
    <row r="2405" spans="1:8" ht="12.75">
      <c r="A2405" s="5"/>
      <c r="B2405" s="10"/>
      <c r="C2405" s="339" t="s">
        <v>326</v>
      </c>
      <c r="D2405" s="385">
        <v>925</v>
      </c>
      <c r="E2405" s="73">
        <v>910</v>
      </c>
      <c r="F2405" s="73">
        <v>895</v>
      </c>
      <c r="G2405" s="73">
        <v>15</v>
      </c>
      <c r="H2405" s="362">
        <v>1.1313186813186813</v>
      </c>
    </row>
    <row r="2406" spans="1:8" ht="12.75">
      <c r="A2406" s="5"/>
      <c r="B2406" s="10"/>
      <c r="C2406" s="339" t="s">
        <v>618</v>
      </c>
      <c r="D2406" s="385">
        <v>210</v>
      </c>
      <c r="E2406" s="73">
        <v>191</v>
      </c>
      <c r="F2406" s="73"/>
      <c r="G2406" s="73">
        <v>191</v>
      </c>
      <c r="H2406" s="362">
        <v>3.5</v>
      </c>
    </row>
    <row r="2407" spans="1:8" ht="12.75">
      <c r="A2407" s="5"/>
      <c r="B2407" s="10"/>
      <c r="C2407" s="339" t="s">
        <v>448</v>
      </c>
      <c r="D2407" s="385">
        <v>731</v>
      </c>
      <c r="E2407" s="73">
        <v>685</v>
      </c>
      <c r="F2407" s="73"/>
      <c r="G2407" s="73">
        <v>685</v>
      </c>
      <c r="H2407" s="362">
        <v>3.5</v>
      </c>
    </row>
    <row r="2408" spans="1:8" ht="12.75">
      <c r="A2408" s="5"/>
      <c r="B2408" s="10"/>
      <c r="C2408" s="339" t="s">
        <v>617</v>
      </c>
      <c r="D2408" s="385">
        <v>1661</v>
      </c>
      <c r="E2408" s="73">
        <v>1564</v>
      </c>
      <c r="F2408" s="73">
        <v>1564</v>
      </c>
      <c r="G2408" s="73"/>
      <c r="H2408" s="362">
        <v>1.35</v>
      </c>
    </row>
    <row r="2409" spans="1:8" ht="12.75">
      <c r="A2409" s="5"/>
      <c r="B2409" s="10"/>
      <c r="C2409" s="339" t="s">
        <v>312</v>
      </c>
      <c r="D2409" s="385">
        <v>200</v>
      </c>
      <c r="E2409" s="73">
        <v>30</v>
      </c>
      <c r="F2409" s="73">
        <v>30</v>
      </c>
      <c r="G2409" s="73"/>
      <c r="H2409" s="367">
        <v>0.4</v>
      </c>
    </row>
    <row r="2410" spans="1:8" ht="12.75">
      <c r="A2410" s="5"/>
      <c r="B2410" s="10"/>
      <c r="C2410" s="339" t="s">
        <v>383</v>
      </c>
      <c r="D2410" s="385">
        <v>820</v>
      </c>
      <c r="E2410" s="73">
        <v>820</v>
      </c>
      <c r="F2410" s="73">
        <v>820</v>
      </c>
      <c r="G2410" s="73"/>
      <c r="H2410" s="367">
        <v>0.9</v>
      </c>
    </row>
    <row r="2411" spans="1:8" ht="12.75">
      <c r="A2411" s="5"/>
      <c r="B2411" s="10"/>
      <c r="C2411" s="339" t="s">
        <v>681</v>
      </c>
      <c r="D2411" s="385">
        <v>1058</v>
      </c>
      <c r="E2411" s="73">
        <v>888</v>
      </c>
      <c r="F2411" s="73"/>
      <c r="G2411" s="73">
        <v>888</v>
      </c>
      <c r="H2411" s="367">
        <v>2.5</v>
      </c>
    </row>
    <row r="2412" spans="1:8" ht="12.75">
      <c r="A2412" s="5"/>
      <c r="B2412" s="10"/>
      <c r="C2412" s="339" t="s">
        <v>844</v>
      </c>
      <c r="D2412" s="385">
        <v>125</v>
      </c>
      <c r="E2412" s="73">
        <v>83</v>
      </c>
      <c r="F2412" s="73">
        <v>83</v>
      </c>
      <c r="G2412" s="73"/>
      <c r="H2412" s="362">
        <v>0.75</v>
      </c>
    </row>
    <row r="2413" spans="1:8" ht="12.75">
      <c r="A2413" s="5"/>
      <c r="B2413" s="10"/>
      <c r="C2413" s="339" t="s">
        <v>845</v>
      </c>
      <c r="D2413" s="385">
        <v>610</v>
      </c>
      <c r="E2413" s="73">
        <v>500</v>
      </c>
      <c r="F2413" s="73">
        <v>500</v>
      </c>
      <c r="G2413" s="73"/>
      <c r="H2413" s="362">
        <v>1.2</v>
      </c>
    </row>
    <row r="2414" spans="1:8" ht="12.75">
      <c r="A2414" s="5"/>
      <c r="B2414" s="10"/>
      <c r="C2414" s="339" t="s">
        <v>840</v>
      </c>
      <c r="D2414" s="385">
        <v>1020</v>
      </c>
      <c r="E2414" s="73">
        <v>387</v>
      </c>
      <c r="F2414" s="73"/>
      <c r="G2414" s="73">
        <v>387</v>
      </c>
      <c r="H2414" s="367" t="s">
        <v>840</v>
      </c>
    </row>
    <row r="2415" spans="1:8" ht="12.75">
      <c r="A2415" s="5"/>
      <c r="B2415" s="10"/>
      <c r="C2415" s="339" t="s">
        <v>846</v>
      </c>
      <c r="D2415" s="385">
        <v>2000</v>
      </c>
      <c r="E2415" s="73">
        <v>1814</v>
      </c>
      <c r="F2415" s="73"/>
      <c r="G2415" s="73">
        <v>1814</v>
      </c>
      <c r="H2415" s="367" t="s">
        <v>846</v>
      </c>
    </row>
    <row r="2416" spans="1:8" ht="12.75">
      <c r="A2416" s="5"/>
      <c r="B2416" s="10"/>
      <c r="C2416" s="339" t="s">
        <v>838</v>
      </c>
      <c r="D2416" s="385">
        <v>5200</v>
      </c>
      <c r="E2416" s="73">
        <v>4810</v>
      </c>
      <c r="F2416" s="73"/>
      <c r="G2416" s="73">
        <v>4810</v>
      </c>
      <c r="H2416" s="362" t="s">
        <v>838</v>
      </c>
    </row>
    <row r="2417" spans="1:8" ht="12.75">
      <c r="A2417" s="5"/>
      <c r="B2417" s="10" t="s">
        <v>231</v>
      </c>
      <c r="C2417" s="339" t="s">
        <v>590</v>
      </c>
      <c r="D2417" s="385">
        <v>520</v>
      </c>
      <c r="E2417" s="73">
        <v>470</v>
      </c>
      <c r="F2417" s="73">
        <v>470</v>
      </c>
      <c r="G2417" s="73">
        <v>0</v>
      </c>
      <c r="H2417" s="362" t="s">
        <v>382</v>
      </c>
    </row>
    <row r="2418" spans="1:8" ht="12.75">
      <c r="A2418" s="5"/>
      <c r="B2418" s="10"/>
      <c r="C2418" s="339" t="s">
        <v>297</v>
      </c>
      <c r="D2418" s="385">
        <v>1830</v>
      </c>
      <c r="E2418" s="73">
        <v>1570</v>
      </c>
      <c r="F2418" s="73">
        <v>0</v>
      </c>
      <c r="G2418" s="73">
        <v>0</v>
      </c>
      <c r="H2418" s="362">
        <v>0.5</v>
      </c>
    </row>
    <row r="2419" spans="1:8" ht="12.75">
      <c r="A2419" s="5"/>
      <c r="B2419" s="10"/>
      <c r="C2419" s="339" t="s">
        <v>298</v>
      </c>
      <c r="D2419" s="385">
        <v>2400</v>
      </c>
      <c r="E2419" s="73">
        <v>1150</v>
      </c>
      <c r="F2419" s="73">
        <v>500</v>
      </c>
      <c r="G2419" s="73">
        <v>0</v>
      </c>
      <c r="H2419" s="362">
        <v>1</v>
      </c>
    </row>
    <row r="2420" spans="1:8" ht="12.75">
      <c r="A2420" s="5"/>
      <c r="B2420" s="10"/>
      <c r="C2420" s="339" t="s">
        <v>291</v>
      </c>
      <c r="D2420" s="385">
        <v>0</v>
      </c>
      <c r="E2420" s="73">
        <v>0</v>
      </c>
      <c r="F2420" s="73">
        <v>0</v>
      </c>
      <c r="G2420" s="73">
        <v>0</v>
      </c>
      <c r="H2420" s="362">
        <v>0</v>
      </c>
    </row>
    <row r="2421" spans="1:8" ht="12.75">
      <c r="A2421" s="5"/>
      <c r="B2421" s="10"/>
      <c r="C2421" s="339" t="s">
        <v>288</v>
      </c>
      <c r="D2421" s="385">
        <v>930</v>
      </c>
      <c r="E2421" s="73">
        <v>790</v>
      </c>
      <c r="F2421" s="73">
        <v>0</v>
      </c>
      <c r="G2421" s="73">
        <v>0</v>
      </c>
      <c r="H2421" s="362">
        <v>1.64</v>
      </c>
    </row>
    <row r="2422" spans="1:8" ht="12.75">
      <c r="A2422" s="5"/>
      <c r="B2422" s="10"/>
      <c r="C2422" s="339" t="s">
        <v>301</v>
      </c>
      <c r="D2422" s="385">
        <v>5100</v>
      </c>
      <c r="E2422" s="73">
        <v>3898</v>
      </c>
      <c r="F2422" s="73">
        <v>0</v>
      </c>
      <c r="G2422" s="73">
        <v>0</v>
      </c>
      <c r="H2422" s="362">
        <v>0.3</v>
      </c>
    </row>
    <row r="2423" spans="1:8" ht="12.75">
      <c r="A2423" s="5"/>
      <c r="B2423" s="10"/>
      <c r="C2423" s="339" t="s">
        <v>309</v>
      </c>
      <c r="D2423" s="385">
        <v>2000</v>
      </c>
      <c r="E2423" s="73">
        <v>500</v>
      </c>
      <c r="F2423" s="73">
        <v>0</v>
      </c>
      <c r="G2423" s="73">
        <v>0</v>
      </c>
      <c r="H2423" s="362">
        <v>0.35</v>
      </c>
    </row>
    <row r="2424" spans="1:8" ht="12.75">
      <c r="A2424" s="5"/>
      <c r="B2424" s="10"/>
      <c r="C2424" s="339" t="s">
        <v>292</v>
      </c>
      <c r="D2424" s="385">
        <v>7000</v>
      </c>
      <c r="E2424" s="73">
        <v>2248</v>
      </c>
      <c r="F2424" s="73">
        <v>0</v>
      </c>
      <c r="G2424" s="73">
        <v>0</v>
      </c>
      <c r="H2424" s="362">
        <v>0.45</v>
      </c>
    </row>
    <row r="2425" spans="1:8" ht="12.75">
      <c r="A2425" s="5"/>
      <c r="B2425" s="10"/>
      <c r="C2425" s="339" t="s">
        <v>289</v>
      </c>
      <c r="D2425" s="385">
        <v>320</v>
      </c>
      <c r="E2425" s="73">
        <v>270</v>
      </c>
      <c r="F2425" s="73">
        <v>0</v>
      </c>
      <c r="G2425" s="73">
        <v>0</v>
      </c>
      <c r="H2425" s="362">
        <v>0.93</v>
      </c>
    </row>
    <row r="2426" spans="1:8" ht="12.75">
      <c r="A2426" s="5"/>
      <c r="B2426" s="10"/>
      <c r="C2426" s="339" t="s">
        <v>328</v>
      </c>
      <c r="D2426" s="385">
        <v>4850</v>
      </c>
      <c r="E2426" s="73">
        <v>1484</v>
      </c>
      <c r="F2426" s="73">
        <v>1350</v>
      </c>
      <c r="G2426" s="73">
        <v>0</v>
      </c>
      <c r="H2426" s="362" t="s">
        <v>526</v>
      </c>
    </row>
    <row r="2427" spans="1:8" ht="12.75">
      <c r="A2427" s="5"/>
      <c r="B2427" s="10"/>
      <c r="C2427" s="339" t="s">
        <v>327</v>
      </c>
      <c r="D2427" s="385">
        <v>9200</v>
      </c>
      <c r="E2427" s="73">
        <v>210</v>
      </c>
      <c r="F2427" s="73">
        <v>210</v>
      </c>
      <c r="G2427" s="73">
        <v>0</v>
      </c>
      <c r="H2427" s="362">
        <v>1.5</v>
      </c>
    </row>
    <row r="2428" spans="1:8" ht="12.75">
      <c r="A2428" s="5"/>
      <c r="B2428" s="10"/>
      <c r="C2428" s="339" t="s">
        <v>409</v>
      </c>
      <c r="D2428" s="385">
        <v>2730</v>
      </c>
      <c r="E2428" s="73">
        <v>96</v>
      </c>
      <c r="F2428" s="73">
        <v>0</v>
      </c>
      <c r="G2428" s="73">
        <v>0</v>
      </c>
      <c r="H2428" s="362">
        <v>0.9</v>
      </c>
    </row>
    <row r="2429" spans="1:8" ht="12.75">
      <c r="A2429" s="5"/>
      <c r="B2429" s="10"/>
      <c r="C2429" s="339" t="s">
        <v>330</v>
      </c>
      <c r="D2429" s="385">
        <v>2010</v>
      </c>
      <c r="E2429" s="73">
        <v>225</v>
      </c>
      <c r="F2429" s="73">
        <v>0</v>
      </c>
      <c r="G2429" s="73">
        <v>0</v>
      </c>
      <c r="H2429" s="362">
        <v>0.95</v>
      </c>
    </row>
    <row r="2430" spans="1:8" ht="12.75">
      <c r="A2430" s="5"/>
      <c r="B2430" s="10"/>
      <c r="C2430" s="339" t="s">
        <v>363</v>
      </c>
      <c r="D2430" s="385">
        <v>41</v>
      </c>
      <c r="E2430" s="73">
        <v>26</v>
      </c>
      <c r="F2430" s="73">
        <v>0</v>
      </c>
      <c r="G2430" s="73">
        <v>0</v>
      </c>
      <c r="H2430" s="362">
        <v>1.45</v>
      </c>
    </row>
    <row r="2431" spans="1:8" ht="12.75">
      <c r="A2431" s="5"/>
      <c r="B2431" s="10"/>
      <c r="C2431" s="339" t="s">
        <v>317</v>
      </c>
      <c r="D2431" s="385">
        <v>1800</v>
      </c>
      <c r="E2431" s="73">
        <v>1800</v>
      </c>
      <c r="F2431" s="73">
        <v>0</v>
      </c>
      <c r="G2431" s="73">
        <v>0</v>
      </c>
      <c r="H2431" s="362" t="s">
        <v>591</v>
      </c>
    </row>
    <row r="2432" spans="1:8" ht="12.75">
      <c r="A2432" s="5"/>
      <c r="B2432" s="10"/>
      <c r="C2432" s="339" t="s">
        <v>307</v>
      </c>
      <c r="D2432" s="385">
        <v>5500</v>
      </c>
      <c r="E2432" s="73">
        <v>2753</v>
      </c>
      <c r="F2432" s="73">
        <v>0</v>
      </c>
      <c r="G2432" s="73">
        <v>0</v>
      </c>
      <c r="H2432" s="362" t="s">
        <v>527</v>
      </c>
    </row>
    <row r="2433" spans="1:8" ht="12.75">
      <c r="A2433" s="5"/>
      <c r="B2433" s="10"/>
      <c r="C2433" s="339" t="s">
        <v>312</v>
      </c>
      <c r="D2433" s="385">
        <v>2500</v>
      </c>
      <c r="E2433" s="73">
        <v>2000</v>
      </c>
      <c r="F2433" s="73">
        <v>0</v>
      </c>
      <c r="G2433" s="73">
        <v>0</v>
      </c>
      <c r="H2433" s="362">
        <v>1.15</v>
      </c>
    </row>
    <row r="2434" spans="1:8" ht="12.75">
      <c r="A2434" s="5"/>
      <c r="B2434" s="10"/>
      <c r="C2434" s="339" t="s">
        <v>383</v>
      </c>
      <c r="D2434" s="385">
        <v>11750</v>
      </c>
      <c r="E2434" s="73">
        <v>7431</v>
      </c>
      <c r="F2434" s="73">
        <v>5610</v>
      </c>
      <c r="G2434" s="73">
        <v>0</v>
      </c>
      <c r="H2434" s="362" t="s">
        <v>372</v>
      </c>
    </row>
    <row r="2435" spans="1:8" ht="12.75">
      <c r="A2435" s="5"/>
      <c r="B2435" s="10"/>
      <c r="C2435" s="339" t="s">
        <v>449</v>
      </c>
      <c r="D2435" s="385">
        <v>0</v>
      </c>
      <c r="E2435" s="73">
        <v>0</v>
      </c>
      <c r="F2435" s="73">
        <v>0</v>
      </c>
      <c r="G2435" s="73">
        <v>0</v>
      </c>
      <c r="H2435" s="362">
        <v>0</v>
      </c>
    </row>
    <row r="2436" spans="1:8" ht="12.75">
      <c r="A2436" s="5"/>
      <c r="B2436" s="10"/>
      <c r="C2436" s="339" t="s">
        <v>592</v>
      </c>
      <c r="D2436" s="385">
        <v>3250</v>
      </c>
      <c r="E2436" s="73">
        <v>1705</v>
      </c>
      <c r="F2436" s="73">
        <v>1705</v>
      </c>
      <c r="G2436" s="73">
        <v>0</v>
      </c>
      <c r="H2436" s="362">
        <v>0.65</v>
      </c>
    </row>
    <row r="2437" spans="1:8" ht="12.75">
      <c r="A2437" s="5"/>
      <c r="B2437" s="10"/>
      <c r="C2437" s="339" t="s">
        <v>408</v>
      </c>
      <c r="D2437" s="385">
        <v>6000</v>
      </c>
      <c r="E2437" s="73">
        <v>120</v>
      </c>
      <c r="F2437" s="73">
        <v>0</v>
      </c>
      <c r="G2437" s="73">
        <v>0</v>
      </c>
      <c r="H2437" s="362">
        <v>0.55</v>
      </c>
    </row>
    <row r="2438" spans="1:8" ht="12.75">
      <c r="A2438" s="5"/>
      <c r="B2438" s="10"/>
      <c r="C2438" s="339" t="s">
        <v>447</v>
      </c>
      <c r="D2438" s="385">
        <v>300</v>
      </c>
      <c r="E2438" s="73">
        <v>300</v>
      </c>
      <c r="F2438" s="73">
        <v>0</v>
      </c>
      <c r="G2438" s="73">
        <v>0</v>
      </c>
      <c r="H2438" s="362">
        <v>0.6</v>
      </c>
    </row>
    <row r="2439" spans="1:8" ht="12.75">
      <c r="A2439" s="5"/>
      <c r="B2439" s="10"/>
      <c r="C2439" s="339" t="s">
        <v>329</v>
      </c>
      <c r="D2439" s="385">
        <v>3500</v>
      </c>
      <c r="E2439" s="73">
        <v>3000</v>
      </c>
      <c r="F2439" s="73">
        <v>0</v>
      </c>
      <c r="G2439" s="73">
        <v>0</v>
      </c>
      <c r="H2439" s="362">
        <v>1.1</v>
      </c>
    </row>
    <row r="2440" spans="1:8" ht="12.75">
      <c r="A2440" s="5"/>
      <c r="B2440" s="10"/>
      <c r="C2440" s="339" t="s">
        <v>348</v>
      </c>
      <c r="D2440" s="385">
        <v>4000</v>
      </c>
      <c r="E2440" s="73">
        <v>3600</v>
      </c>
      <c r="F2440" s="73">
        <v>0</v>
      </c>
      <c r="G2440" s="73">
        <v>0</v>
      </c>
      <c r="H2440" s="362">
        <v>0</v>
      </c>
    </row>
    <row r="2441" spans="1:8" ht="12.75">
      <c r="A2441" s="5"/>
      <c r="B2441" s="10"/>
      <c r="C2441" s="339" t="s">
        <v>384</v>
      </c>
      <c r="D2441" s="385">
        <v>950</v>
      </c>
      <c r="E2441" s="73">
        <v>130</v>
      </c>
      <c r="F2441" s="73">
        <v>0</v>
      </c>
      <c r="G2441" s="73">
        <v>0</v>
      </c>
      <c r="H2441" s="362">
        <v>2.9</v>
      </c>
    </row>
    <row r="2442" spans="1:8" ht="12.75">
      <c r="A2442" s="5"/>
      <c r="B2442" s="10"/>
      <c r="C2442" s="339" t="s">
        <v>385</v>
      </c>
      <c r="D2442" s="385">
        <v>1500</v>
      </c>
      <c r="E2442" s="73">
        <v>340</v>
      </c>
      <c r="F2442" s="73">
        <v>0</v>
      </c>
      <c r="G2442" s="73">
        <v>0</v>
      </c>
      <c r="H2442" s="362">
        <v>3.3</v>
      </c>
    </row>
    <row r="2443" spans="1:8" ht="12.75">
      <c r="A2443" s="5"/>
      <c r="B2443" s="10"/>
      <c r="C2443" s="339" t="s">
        <v>528</v>
      </c>
      <c r="D2443" s="385">
        <v>1700</v>
      </c>
      <c r="E2443" s="73">
        <v>423</v>
      </c>
      <c r="F2443" s="73">
        <v>0</v>
      </c>
      <c r="G2443" s="73">
        <v>0</v>
      </c>
      <c r="H2443" s="362">
        <v>3.6</v>
      </c>
    </row>
    <row r="2444" spans="1:8" ht="12.75">
      <c r="A2444" s="5"/>
      <c r="B2444" s="10"/>
      <c r="C2444" s="339" t="s">
        <v>445</v>
      </c>
      <c r="D2444" s="385">
        <v>1200</v>
      </c>
      <c r="E2444" s="73">
        <v>370</v>
      </c>
      <c r="F2444" s="73">
        <v>0</v>
      </c>
      <c r="G2444" s="73">
        <v>0</v>
      </c>
      <c r="H2444" s="362">
        <v>3.8</v>
      </c>
    </row>
    <row r="2445" spans="1:8" ht="12.75">
      <c r="A2445" s="5"/>
      <c r="B2445" s="10"/>
      <c r="C2445" s="339" t="s">
        <v>593</v>
      </c>
      <c r="D2445" s="385">
        <v>2000</v>
      </c>
      <c r="E2445" s="73">
        <v>290</v>
      </c>
      <c r="F2445" s="73">
        <v>290</v>
      </c>
      <c r="G2445" s="73">
        <v>0</v>
      </c>
      <c r="H2445" s="362">
        <v>1.5</v>
      </c>
    </row>
    <row r="2446" spans="1:8" ht="12.75">
      <c r="A2446" s="5"/>
      <c r="B2446" s="10" t="s">
        <v>93</v>
      </c>
      <c r="C2446" s="339" t="s">
        <v>722</v>
      </c>
      <c r="D2446" s="198">
        <v>500</v>
      </c>
      <c r="E2446" s="73">
        <v>500</v>
      </c>
      <c r="F2446" s="73">
        <v>500</v>
      </c>
      <c r="G2446" s="73"/>
      <c r="H2446" s="362">
        <v>0.35</v>
      </c>
    </row>
    <row r="2447" spans="1:8" ht="12.75">
      <c r="A2447" s="5"/>
      <c r="B2447" s="10"/>
      <c r="C2447" s="339" t="s">
        <v>742</v>
      </c>
      <c r="D2447" s="198">
        <v>830</v>
      </c>
      <c r="E2447" s="73">
        <v>738</v>
      </c>
      <c r="F2447" s="73">
        <v>738</v>
      </c>
      <c r="G2447" s="73"/>
      <c r="H2447" s="362">
        <v>0.6</v>
      </c>
    </row>
    <row r="2448" spans="1:8" ht="12.75">
      <c r="A2448" s="5"/>
      <c r="B2448" s="10"/>
      <c r="C2448" s="339" t="s">
        <v>716</v>
      </c>
      <c r="D2448" s="198">
        <v>1650</v>
      </c>
      <c r="E2448" s="73">
        <v>826</v>
      </c>
      <c r="F2448" s="73">
        <v>826</v>
      </c>
      <c r="G2448" s="73"/>
      <c r="H2448" s="362">
        <v>0.6</v>
      </c>
    </row>
    <row r="2449" spans="1:8" ht="12.75">
      <c r="A2449" s="5"/>
      <c r="B2449" s="10"/>
      <c r="C2449" s="339" t="s">
        <v>730</v>
      </c>
      <c r="D2449" s="73">
        <v>200</v>
      </c>
      <c r="E2449" s="73">
        <v>61</v>
      </c>
      <c r="F2449" s="73">
        <v>61</v>
      </c>
      <c r="G2449" s="73"/>
      <c r="H2449" s="362">
        <v>1</v>
      </c>
    </row>
    <row r="2450" spans="1:8" ht="12.75">
      <c r="A2450" s="12"/>
      <c r="B2450" s="19"/>
      <c r="C2450" s="342" t="s">
        <v>748</v>
      </c>
      <c r="D2450" s="363">
        <v>2120</v>
      </c>
      <c r="E2450" s="363">
        <v>1700</v>
      </c>
      <c r="F2450" s="363">
        <v>1700</v>
      </c>
      <c r="G2450" s="363"/>
      <c r="H2450" s="364">
        <v>0.9</v>
      </c>
    </row>
    <row r="2451" spans="1:8" ht="12.75">
      <c r="A2451" s="2" t="s">
        <v>886</v>
      </c>
      <c r="B2451" s="3" t="s">
        <v>46</v>
      </c>
      <c r="C2451" s="60"/>
      <c r="D2451" s="87">
        <f>SUM(D2452:D2455)</f>
        <v>2605</v>
      </c>
      <c r="E2451" s="87">
        <f>SUM(E2452:E2455)</f>
        <v>762</v>
      </c>
      <c r="F2451" s="87">
        <f>SUM(F2452:F2455)</f>
        <v>553</v>
      </c>
      <c r="G2451" s="87">
        <f>SUM(G2452:G2455)</f>
        <v>5</v>
      </c>
      <c r="H2451" s="88"/>
    </row>
    <row r="2452" spans="1:8" ht="12.75">
      <c r="A2452" s="7"/>
      <c r="B2452" s="13" t="s">
        <v>160</v>
      </c>
      <c r="C2452" s="84" t="s">
        <v>300</v>
      </c>
      <c r="D2452" s="85">
        <v>600</v>
      </c>
      <c r="E2452" s="85">
        <v>324</v>
      </c>
      <c r="F2452" s="85">
        <v>324</v>
      </c>
      <c r="G2452" s="85"/>
      <c r="H2452" s="86">
        <v>0.35</v>
      </c>
    </row>
    <row r="2453" spans="1:8" ht="12.75">
      <c r="A2453" s="7"/>
      <c r="B2453" s="8"/>
      <c r="C2453" s="84" t="s">
        <v>309</v>
      </c>
      <c r="D2453" s="85">
        <v>1000</v>
      </c>
      <c r="E2453" s="85">
        <v>229</v>
      </c>
      <c r="F2453" s="85">
        <v>229</v>
      </c>
      <c r="G2453" s="85"/>
      <c r="H2453" s="86">
        <v>0.35</v>
      </c>
    </row>
    <row r="2454" spans="1:8" ht="12.75">
      <c r="A2454" s="5"/>
      <c r="B2454" s="10" t="s">
        <v>184</v>
      </c>
      <c r="C2454" s="339" t="s">
        <v>707</v>
      </c>
      <c r="D2454" s="73">
        <v>5</v>
      </c>
      <c r="E2454" s="73">
        <v>5</v>
      </c>
      <c r="F2454" s="73">
        <v>0</v>
      </c>
      <c r="G2454" s="73">
        <v>5</v>
      </c>
      <c r="H2454" s="362">
        <v>4</v>
      </c>
    </row>
    <row r="2455" spans="1:8" ht="13.5" thickBot="1">
      <c r="A2455" s="12"/>
      <c r="B2455" s="19" t="s">
        <v>231</v>
      </c>
      <c r="C2455" s="342" t="s">
        <v>288</v>
      </c>
      <c r="D2455" s="363">
        <v>1000</v>
      </c>
      <c r="E2455" s="363">
        <v>204</v>
      </c>
      <c r="F2455" s="363">
        <v>0</v>
      </c>
      <c r="G2455" s="363">
        <v>0</v>
      </c>
      <c r="H2455" s="364">
        <v>0.45</v>
      </c>
    </row>
    <row r="2456" spans="1:8" ht="13.5" thickBot="1">
      <c r="A2456" s="24" t="s">
        <v>91</v>
      </c>
      <c r="B2456" s="159" t="s">
        <v>36</v>
      </c>
      <c r="C2456" s="237"/>
      <c r="D2456" s="235">
        <f>D2270+D2274+D2278+D2293+D2297+D2301+D2305+D2342+D2451+D2340</f>
        <v>322622</v>
      </c>
      <c r="E2456" s="235">
        <f>E2270+E2274+E2278+E2293+E2297+E2301+E2305+E2342+E2451+E2340</f>
        <v>181285</v>
      </c>
      <c r="F2456" s="235">
        <f>F2270+F2274+F2278+F2293+F2297+F2301+F2305+F2342+F2451+F2340</f>
        <v>108519</v>
      </c>
      <c r="G2456" s="235">
        <f>G2270+G2274+G2278+G2293+G2297+G2301+G2305+G2342+G2451+G2340</f>
        <v>28722</v>
      </c>
      <c r="H2456" s="438"/>
    </row>
    <row r="2457" spans="1:8" ht="13.5" customHeight="1" thickBot="1">
      <c r="A2457" s="24"/>
      <c r="B2457" s="466" t="s">
        <v>27</v>
      </c>
      <c r="C2457" s="467"/>
      <c r="D2457" s="467"/>
      <c r="E2457" s="467"/>
      <c r="F2457" s="467"/>
      <c r="G2457" s="468"/>
      <c r="H2457" s="25"/>
    </row>
    <row r="2458" spans="1:8" ht="12.75" customHeight="1">
      <c r="A2458" s="17"/>
      <c r="B2458" s="463" t="s">
        <v>26</v>
      </c>
      <c r="C2458" s="464"/>
      <c r="D2458" s="464"/>
      <c r="E2458" s="464"/>
      <c r="F2458" s="464"/>
      <c r="G2458" s="475"/>
      <c r="H2458" s="160"/>
    </row>
    <row r="2459" spans="1:8" ht="12.75">
      <c r="A2459" s="27"/>
      <c r="B2459" s="28" t="s">
        <v>8</v>
      </c>
      <c r="C2459" s="29"/>
      <c r="D2459" s="164"/>
      <c r="E2459" s="253"/>
      <c r="F2459" s="253"/>
      <c r="G2459" s="253"/>
      <c r="H2459" s="206"/>
    </row>
    <row r="2460" spans="1:8" ht="13.5" thickBot="1">
      <c r="A2460" s="50"/>
      <c r="B2460" s="191" t="s">
        <v>435</v>
      </c>
      <c r="C2460" s="195"/>
      <c r="D2460" s="53">
        <v>0</v>
      </c>
      <c r="E2460" s="199">
        <v>0</v>
      </c>
      <c r="F2460" s="199">
        <v>0</v>
      </c>
      <c r="G2460" s="199">
        <v>0</v>
      </c>
      <c r="H2460" s="205"/>
    </row>
    <row r="2461" spans="1:8" ht="13.5" thickBot="1">
      <c r="A2461" s="17"/>
      <c r="B2461" s="18" t="s">
        <v>9</v>
      </c>
      <c r="C2461" s="165"/>
      <c r="D2461" s="166"/>
      <c r="E2461" s="223"/>
      <c r="F2461" s="223"/>
      <c r="G2461" s="223"/>
      <c r="H2461" s="224"/>
    </row>
    <row r="2462" spans="1:8" ht="13.5" thickBot="1">
      <c r="A2462" s="35"/>
      <c r="B2462" s="36" t="s">
        <v>169</v>
      </c>
      <c r="C2462" s="232"/>
      <c r="D2462" s="38">
        <v>0</v>
      </c>
      <c r="E2462" s="38">
        <v>0</v>
      </c>
      <c r="F2462" s="38">
        <v>0</v>
      </c>
      <c r="G2462" s="38">
        <v>0</v>
      </c>
      <c r="H2462" s="254"/>
    </row>
    <row r="2463" spans="1:8" ht="13.5" thickBot="1">
      <c r="A2463" s="24"/>
      <c r="B2463" s="159" t="s">
        <v>239</v>
      </c>
      <c r="C2463" s="211"/>
      <c r="D2463" s="235">
        <v>0</v>
      </c>
      <c r="E2463" s="235">
        <v>0</v>
      </c>
      <c r="F2463" s="235">
        <v>0</v>
      </c>
      <c r="G2463" s="235">
        <v>0</v>
      </c>
      <c r="H2463" s="212"/>
    </row>
    <row r="2464" spans="1:8" ht="12.75" customHeight="1">
      <c r="A2464" s="12"/>
      <c r="B2464" s="463" t="s">
        <v>33</v>
      </c>
      <c r="C2464" s="464"/>
      <c r="D2464" s="464"/>
      <c r="E2464" s="464"/>
      <c r="F2464" s="464"/>
      <c r="G2464" s="475"/>
      <c r="H2464" s="43"/>
    </row>
    <row r="2465" spans="1:8" ht="12.75" customHeight="1">
      <c r="A2465" s="27"/>
      <c r="B2465" s="28" t="s">
        <v>8</v>
      </c>
      <c r="C2465" s="29"/>
      <c r="D2465" s="164"/>
      <c r="E2465" s="253"/>
      <c r="F2465" s="253"/>
      <c r="G2465" s="253"/>
      <c r="H2465" s="206"/>
    </row>
    <row r="2466" spans="1:8" ht="15" customHeight="1">
      <c r="A2466" s="2" t="s">
        <v>878</v>
      </c>
      <c r="B2466" s="3" t="s">
        <v>166</v>
      </c>
      <c r="C2466" s="60"/>
      <c r="D2466" s="41">
        <f>SUM(D2467)</f>
        <v>45</v>
      </c>
      <c r="E2466" s="41">
        <f>SUM(E2467)</f>
        <v>5</v>
      </c>
      <c r="F2466" s="41">
        <f>SUM(F2467)</f>
        <v>5</v>
      </c>
      <c r="G2466" s="41">
        <f>SUM(G2467)</f>
        <v>0</v>
      </c>
      <c r="H2466" s="88"/>
    </row>
    <row r="2467" spans="1:8" ht="12.75">
      <c r="A2467" s="12"/>
      <c r="B2467" s="19" t="s">
        <v>160</v>
      </c>
      <c r="C2467" s="342" t="s">
        <v>685</v>
      </c>
      <c r="D2467" s="380">
        <v>45</v>
      </c>
      <c r="E2467" s="363">
        <v>5</v>
      </c>
      <c r="F2467" s="363">
        <v>5</v>
      </c>
      <c r="G2467" s="363"/>
      <c r="H2467" s="364">
        <v>1.5</v>
      </c>
    </row>
    <row r="2468" spans="1:8" ht="25.5">
      <c r="A2468" s="2" t="s">
        <v>879</v>
      </c>
      <c r="B2468" s="3" t="s">
        <v>167</v>
      </c>
      <c r="C2468" s="60"/>
      <c r="D2468" s="41">
        <f>SUM(D2469:D2470)</f>
        <v>100</v>
      </c>
      <c r="E2468" s="41">
        <f>SUM(E2469:E2470)</f>
        <v>55</v>
      </c>
      <c r="F2468" s="41">
        <f>SUM(F2469:F2470)</f>
        <v>55</v>
      </c>
      <c r="G2468" s="41">
        <f>SUM(G2469:G2470)</f>
        <v>0</v>
      </c>
      <c r="H2468" s="88"/>
    </row>
    <row r="2469" spans="1:8" ht="12.75">
      <c r="A2469" s="5"/>
      <c r="B2469" s="10" t="s">
        <v>160</v>
      </c>
      <c r="C2469" s="339" t="s">
        <v>686</v>
      </c>
      <c r="D2469" s="385">
        <v>50</v>
      </c>
      <c r="E2469" s="73">
        <v>31</v>
      </c>
      <c r="F2469" s="73">
        <v>31</v>
      </c>
      <c r="G2469" s="73"/>
      <c r="H2469" s="362">
        <v>1.1</v>
      </c>
    </row>
    <row r="2470" spans="1:8" ht="12.75">
      <c r="A2470" s="12"/>
      <c r="B2470" s="20"/>
      <c r="C2470" s="342" t="s">
        <v>687</v>
      </c>
      <c r="D2470" s="380">
        <v>50</v>
      </c>
      <c r="E2470" s="363">
        <v>24</v>
      </c>
      <c r="F2470" s="363">
        <v>24</v>
      </c>
      <c r="G2470" s="363"/>
      <c r="H2470" s="364">
        <v>1.25</v>
      </c>
    </row>
    <row r="2471" spans="1:8" ht="12.75" customHeight="1">
      <c r="A2471" s="2" t="s">
        <v>880</v>
      </c>
      <c r="B2471" s="3" t="s">
        <v>46</v>
      </c>
      <c r="C2471" s="60"/>
      <c r="D2471" s="41">
        <f>SUM(D2472:D2474)</f>
        <v>2024</v>
      </c>
      <c r="E2471" s="41">
        <f>SUM(E2472:E2474)</f>
        <v>646</v>
      </c>
      <c r="F2471" s="41">
        <f>SUM(F2472:F2474)</f>
        <v>77</v>
      </c>
      <c r="G2471" s="41">
        <f>SUM(G2472:G2474)</f>
        <v>0</v>
      </c>
      <c r="H2471" s="88"/>
    </row>
    <row r="2472" spans="1:8" ht="12.75" customHeight="1">
      <c r="A2472" s="5"/>
      <c r="B2472" s="10" t="s">
        <v>231</v>
      </c>
      <c r="C2472" s="339" t="s">
        <v>594</v>
      </c>
      <c r="D2472" s="385">
        <v>184</v>
      </c>
      <c r="E2472" s="73">
        <v>77</v>
      </c>
      <c r="F2472" s="73">
        <v>77</v>
      </c>
      <c r="G2472" s="73">
        <v>0</v>
      </c>
      <c r="H2472" s="362">
        <v>1.3</v>
      </c>
    </row>
    <row r="2473" spans="1:8" ht="12.75" customHeight="1">
      <c r="A2473" s="5"/>
      <c r="B2473" s="167"/>
      <c r="C2473" s="339" t="s">
        <v>595</v>
      </c>
      <c r="D2473" s="385">
        <v>820</v>
      </c>
      <c r="E2473" s="73">
        <v>489</v>
      </c>
      <c r="F2473" s="73">
        <v>0</v>
      </c>
      <c r="G2473" s="73">
        <v>0</v>
      </c>
      <c r="H2473" s="362">
        <v>0.65</v>
      </c>
    </row>
    <row r="2474" spans="1:8" ht="12.75" customHeight="1" thickBot="1">
      <c r="A2474" s="9"/>
      <c r="B2474" s="94"/>
      <c r="C2474" s="193" t="s">
        <v>307</v>
      </c>
      <c r="D2474" s="357">
        <v>1020</v>
      </c>
      <c r="E2474" s="365">
        <v>80</v>
      </c>
      <c r="F2474" s="365">
        <v>0</v>
      </c>
      <c r="G2474" s="365">
        <v>0</v>
      </c>
      <c r="H2474" s="366">
        <v>0.4</v>
      </c>
    </row>
    <row r="2475" spans="1:8" ht="12.75" customHeight="1" thickBot="1">
      <c r="A2475" s="24"/>
      <c r="B2475" s="159" t="s">
        <v>238</v>
      </c>
      <c r="C2475" s="211"/>
      <c r="D2475" s="235">
        <f>D2466+D2468+D2471</f>
        <v>2169</v>
      </c>
      <c r="E2475" s="235">
        <f>E2466+E2468+E2471</f>
        <v>706</v>
      </c>
      <c r="F2475" s="235">
        <f>F2466+F2468+F2471</f>
        <v>137</v>
      </c>
      <c r="G2475" s="235">
        <f>G2466+G2468+G2471</f>
        <v>0</v>
      </c>
      <c r="H2475" s="212"/>
    </row>
    <row r="2476" spans="1:8" ht="12.75" customHeight="1">
      <c r="A2476" s="17"/>
      <c r="B2476" s="18" t="s">
        <v>9</v>
      </c>
      <c r="C2476" s="165"/>
      <c r="D2476" s="166"/>
      <c r="E2476" s="223"/>
      <c r="F2476" s="223"/>
      <c r="G2476" s="223"/>
      <c r="H2476" s="224"/>
    </row>
    <row r="2477" spans="1:8" ht="12.75" customHeight="1">
      <c r="A2477" s="2" t="s">
        <v>878</v>
      </c>
      <c r="B2477" s="3" t="s">
        <v>256</v>
      </c>
      <c r="C2477" s="60"/>
      <c r="D2477" s="41">
        <f>SUM(D2478:D2478)</f>
        <v>0</v>
      </c>
      <c r="E2477" s="41">
        <f>SUM(E2478:E2478)</f>
        <v>4</v>
      </c>
      <c r="F2477" s="41">
        <f>SUM(F2478:F2478)</f>
        <v>4</v>
      </c>
      <c r="G2477" s="41">
        <f>SUM(G2478:G2478)</f>
        <v>0</v>
      </c>
      <c r="H2477" s="88"/>
    </row>
    <row r="2478" spans="1:8" ht="12.75" customHeight="1">
      <c r="A2478" s="33"/>
      <c r="B2478" s="163" t="s">
        <v>231</v>
      </c>
      <c r="C2478" s="190" t="s">
        <v>297</v>
      </c>
      <c r="D2478" s="102">
        <v>0</v>
      </c>
      <c r="E2478" s="370">
        <v>4</v>
      </c>
      <c r="F2478" s="370">
        <v>4</v>
      </c>
      <c r="G2478" s="370">
        <v>0</v>
      </c>
      <c r="H2478" s="239" t="s">
        <v>503</v>
      </c>
    </row>
    <row r="2479" spans="1:8" ht="12.75" customHeight="1">
      <c r="A2479" s="2" t="s">
        <v>879</v>
      </c>
      <c r="B2479" s="3" t="s">
        <v>75</v>
      </c>
      <c r="C2479" s="60"/>
      <c r="D2479" s="41">
        <f>SUM(D2480:D2481)</f>
        <v>180</v>
      </c>
      <c r="E2479" s="41">
        <f>SUM(E2480:E2481)</f>
        <v>206</v>
      </c>
      <c r="F2479" s="41">
        <f>SUM(F2480:F2481)</f>
        <v>134</v>
      </c>
      <c r="G2479" s="41">
        <f>SUM(G2480:G2481)</f>
        <v>0</v>
      </c>
      <c r="H2479" s="88"/>
    </row>
    <row r="2480" spans="1:8" ht="12.75" customHeight="1">
      <c r="A2480" s="5"/>
      <c r="B2480" s="10" t="s">
        <v>231</v>
      </c>
      <c r="C2480" s="339" t="s">
        <v>323</v>
      </c>
      <c r="D2480" s="385">
        <v>0</v>
      </c>
      <c r="E2480" s="73">
        <v>92</v>
      </c>
      <c r="F2480" s="73">
        <v>20</v>
      </c>
      <c r="G2480" s="73">
        <v>0</v>
      </c>
      <c r="H2480" s="362" t="s">
        <v>495</v>
      </c>
    </row>
    <row r="2481" spans="1:8" ht="12.75" customHeight="1">
      <c r="A2481" s="12"/>
      <c r="B2481" s="19"/>
      <c r="C2481" s="342" t="s">
        <v>322</v>
      </c>
      <c r="D2481" s="380">
        <v>180</v>
      </c>
      <c r="E2481" s="363">
        <v>114</v>
      </c>
      <c r="F2481" s="363">
        <v>114</v>
      </c>
      <c r="G2481" s="363">
        <v>0</v>
      </c>
      <c r="H2481" s="364" t="s">
        <v>470</v>
      </c>
    </row>
    <row r="2482" spans="1:8" ht="12.75" customHeight="1">
      <c r="A2482" s="2" t="s">
        <v>880</v>
      </c>
      <c r="B2482" s="3" t="s">
        <v>52</v>
      </c>
      <c r="C2482" s="60"/>
      <c r="D2482" s="41">
        <f>SUM(D2483)</f>
        <v>220</v>
      </c>
      <c r="E2482" s="41">
        <f>SUM(E2483)</f>
        <v>185</v>
      </c>
      <c r="F2482" s="41">
        <f>SUM(F2483)</f>
        <v>185</v>
      </c>
      <c r="G2482" s="41">
        <f>SUM(G2483)</f>
        <v>0</v>
      </c>
      <c r="H2482" s="88"/>
    </row>
    <row r="2483" spans="1:8" ht="12.75" customHeight="1">
      <c r="A2483" s="9"/>
      <c r="B2483" s="11" t="s">
        <v>231</v>
      </c>
      <c r="C2483" s="193" t="s">
        <v>289</v>
      </c>
      <c r="D2483" s="357">
        <v>220</v>
      </c>
      <c r="E2483" s="365">
        <v>185</v>
      </c>
      <c r="F2483" s="365">
        <v>185</v>
      </c>
      <c r="G2483" s="365">
        <v>0</v>
      </c>
      <c r="H2483" s="366" t="s">
        <v>596</v>
      </c>
    </row>
    <row r="2484" spans="1:8" ht="12.75">
      <c r="A2484" s="2" t="s">
        <v>881</v>
      </c>
      <c r="B2484" s="3" t="s">
        <v>343</v>
      </c>
      <c r="C2484" s="60"/>
      <c r="D2484" s="41">
        <f>SUM(D2485)</f>
        <v>15</v>
      </c>
      <c r="E2484" s="41">
        <f>SUM(E2485)</f>
        <v>12</v>
      </c>
      <c r="F2484" s="41">
        <f>SUM(F2485)</f>
        <v>12</v>
      </c>
      <c r="G2484" s="41">
        <f>SUM(G2485)</f>
        <v>0</v>
      </c>
      <c r="H2484" s="88"/>
    </row>
    <row r="2485" spans="1:8" ht="13.5" thickBot="1">
      <c r="A2485" s="9"/>
      <c r="B2485" s="11" t="s">
        <v>160</v>
      </c>
      <c r="C2485" s="193" t="s">
        <v>688</v>
      </c>
      <c r="D2485" s="357">
        <v>15</v>
      </c>
      <c r="E2485" s="365">
        <v>12</v>
      </c>
      <c r="F2485" s="365">
        <v>12</v>
      </c>
      <c r="G2485" s="365"/>
      <c r="H2485" s="366">
        <v>2.5</v>
      </c>
    </row>
    <row r="2486" spans="1:8" ht="12.75" customHeight="1" thickBot="1">
      <c r="A2486" s="24"/>
      <c r="B2486" s="159" t="s">
        <v>169</v>
      </c>
      <c r="C2486" s="211"/>
      <c r="D2486" s="235">
        <f>D2477+D2479+D2482+D2484</f>
        <v>415</v>
      </c>
      <c r="E2486" s="235">
        <f>E2477+E2479+E2482+E2484</f>
        <v>407</v>
      </c>
      <c r="F2486" s="235">
        <f>F2477+F2479+F2482+F2484</f>
        <v>335</v>
      </c>
      <c r="G2486" s="235">
        <f>G2477+G2479+G2482+G2484</f>
        <v>0</v>
      </c>
      <c r="H2486" s="212"/>
    </row>
    <row r="2487" spans="1:8" ht="12.75" customHeight="1" thickBot="1">
      <c r="A2487" s="17"/>
      <c r="B2487" s="18" t="s">
        <v>7</v>
      </c>
      <c r="C2487" s="165"/>
      <c r="D2487" s="166"/>
      <c r="E2487" s="223"/>
      <c r="F2487" s="223"/>
      <c r="G2487" s="223"/>
      <c r="H2487" s="224"/>
    </row>
    <row r="2488" spans="1:8" ht="13.5" customHeight="1" thickBot="1">
      <c r="A2488" s="24"/>
      <c r="B2488" s="159" t="s">
        <v>232</v>
      </c>
      <c r="C2488" s="237"/>
      <c r="D2488" s="226">
        <v>0</v>
      </c>
      <c r="E2488" s="226">
        <v>0</v>
      </c>
      <c r="F2488" s="226">
        <v>0</v>
      </c>
      <c r="G2488" s="226">
        <v>0</v>
      </c>
      <c r="H2488" s="246"/>
    </row>
    <row r="2489" spans="1:8" ht="13.5" customHeight="1" thickBot="1">
      <c r="A2489" s="24"/>
      <c r="B2489" s="159" t="s">
        <v>239</v>
      </c>
      <c r="C2489" s="237"/>
      <c r="D2489" s="226">
        <f>D2475+D2486+D2488</f>
        <v>2584</v>
      </c>
      <c r="E2489" s="226">
        <f>E2475+E2486+E2488</f>
        <v>1113</v>
      </c>
      <c r="F2489" s="226">
        <f>F2475+F2486+F2488</f>
        <v>472</v>
      </c>
      <c r="G2489" s="226">
        <f>G2475+G2486+G2488</f>
        <v>0</v>
      </c>
      <c r="H2489" s="246"/>
    </row>
    <row r="2490" spans="1:8" ht="13.5" customHeight="1">
      <c r="A2490" s="33"/>
      <c r="B2490" s="463" t="s">
        <v>34</v>
      </c>
      <c r="C2490" s="464"/>
      <c r="D2490" s="464"/>
      <c r="E2490" s="464"/>
      <c r="F2490" s="464"/>
      <c r="G2490" s="475"/>
      <c r="H2490" s="115"/>
    </row>
    <row r="2491" spans="1:8" ht="13.5" customHeight="1">
      <c r="A2491" s="27"/>
      <c r="B2491" s="28" t="s">
        <v>9</v>
      </c>
      <c r="C2491" s="158"/>
      <c r="D2491" s="137"/>
      <c r="E2491" s="137"/>
      <c r="F2491" s="137"/>
      <c r="G2491" s="137"/>
      <c r="H2491" s="138"/>
    </row>
    <row r="2492" spans="1:8" ht="13.5" customHeight="1">
      <c r="A2492" s="2" t="s">
        <v>878</v>
      </c>
      <c r="B2492" s="3" t="s">
        <v>256</v>
      </c>
      <c r="C2492" s="60"/>
      <c r="D2492" s="44">
        <f>SUM(D2493:D2493)</f>
        <v>60</v>
      </c>
      <c r="E2492" s="44">
        <f>SUM(E2493:E2493)</f>
        <v>26</v>
      </c>
      <c r="F2492" s="44">
        <f>SUM(F2493:F2493)</f>
        <v>26</v>
      </c>
      <c r="G2492" s="44">
        <f>SUM(G2493:G2493)</f>
        <v>0</v>
      </c>
      <c r="H2492" s="45"/>
    </row>
    <row r="2493" spans="1:8" ht="13.5" customHeight="1">
      <c r="A2493" s="112"/>
      <c r="B2493" s="163" t="s">
        <v>240</v>
      </c>
      <c r="C2493" s="190" t="s">
        <v>851</v>
      </c>
      <c r="D2493" s="143">
        <v>60</v>
      </c>
      <c r="E2493" s="143">
        <v>26</v>
      </c>
      <c r="F2493" s="143">
        <v>26</v>
      </c>
      <c r="G2493" s="143"/>
      <c r="H2493" s="202">
        <v>0.5</v>
      </c>
    </row>
    <row r="2494" spans="1:8" ht="13.5" customHeight="1">
      <c r="A2494" s="2" t="s">
        <v>879</v>
      </c>
      <c r="B2494" s="3" t="s">
        <v>430</v>
      </c>
      <c r="C2494" s="60"/>
      <c r="D2494" s="180">
        <f>D2495</f>
        <v>280</v>
      </c>
      <c r="E2494" s="180">
        <f>E2495</f>
        <v>147</v>
      </c>
      <c r="F2494" s="180">
        <f>F2495</f>
        <v>0</v>
      </c>
      <c r="G2494" s="180">
        <f>G2495</f>
        <v>0</v>
      </c>
      <c r="H2494" s="45"/>
    </row>
    <row r="2495" spans="1:8" ht="13.5" customHeight="1">
      <c r="A2495" s="9"/>
      <c r="B2495" s="11" t="s">
        <v>240</v>
      </c>
      <c r="C2495" s="193" t="s">
        <v>850</v>
      </c>
      <c r="D2495" s="340">
        <v>280</v>
      </c>
      <c r="E2495" s="340">
        <v>147</v>
      </c>
      <c r="F2495" s="340"/>
      <c r="G2495" s="340"/>
      <c r="H2495" s="341">
        <v>3</v>
      </c>
    </row>
    <row r="2496" spans="1:8" ht="12.75">
      <c r="A2496" s="2" t="s">
        <v>880</v>
      </c>
      <c r="B2496" s="3" t="s">
        <v>446</v>
      </c>
      <c r="C2496" s="60"/>
      <c r="D2496" s="44">
        <f>D2497</f>
        <v>5600</v>
      </c>
      <c r="E2496" s="44">
        <f>E2497</f>
        <v>1750</v>
      </c>
      <c r="F2496" s="44">
        <f>F2497</f>
        <v>857</v>
      </c>
      <c r="G2496" s="44">
        <f>G2497</f>
        <v>0</v>
      </c>
      <c r="H2496" s="45"/>
    </row>
    <row r="2497" spans="1:8" ht="13.5" customHeight="1">
      <c r="A2497" s="9"/>
      <c r="B2497" s="11" t="s">
        <v>184</v>
      </c>
      <c r="C2497" s="193" t="s">
        <v>386</v>
      </c>
      <c r="D2497" s="365">
        <v>5600</v>
      </c>
      <c r="E2497" s="365">
        <v>1750</v>
      </c>
      <c r="F2497" s="365">
        <v>857</v>
      </c>
      <c r="G2497" s="365"/>
      <c r="H2497" s="366" t="s">
        <v>709</v>
      </c>
    </row>
    <row r="2498" spans="1:8" ht="16.5" customHeight="1">
      <c r="A2498" s="7" t="s">
        <v>881</v>
      </c>
      <c r="B2498" s="8" t="s">
        <v>349</v>
      </c>
      <c r="C2498" s="46"/>
      <c r="D2498" s="99">
        <f>SUM(D2499:D2501)</f>
        <v>7602</v>
      </c>
      <c r="E2498" s="99">
        <f>SUM(E2499:E2501)</f>
        <v>4288</v>
      </c>
      <c r="F2498" s="99">
        <f>SUM(F2499:F2501)</f>
        <v>668</v>
      </c>
      <c r="G2498" s="99">
        <f>SUM(G2499:G2501)</f>
        <v>0</v>
      </c>
      <c r="H2498" s="72"/>
    </row>
    <row r="2499" spans="1:8" ht="13.5" customHeight="1">
      <c r="A2499" s="5"/>
      <c r="B2499" s="10" t="s">
        <v>231</v>
      </c>
      <c r="C2499" s="339" t="s">
        <v>386</v>
      </c>
      <c r="D2499" s="198">
        <v>3620</v>
      </c>
      <c r="E2499" s="198">
        <v>3620</v>
      </c>
      <c r="F2499" s="198">
        <v>0</v>
      </c>
      <c r="G2499" s="198">
        <v>0</v>
      </c>
      <c r="H2499" s="338">
        <v>0</v>
      </c>
    </row>
    <row r="2500" spans="1:8" ht="13.5" customHeight="1">
      <c r="A2500" s="12"/>
      <c r="B2500" s="19"/>
      <c r="C2500" s="342" t="s">
        <v>331</v>
      </c>
      <c r="D2500" s="343">
        <v>1262</v>
      </c>
      <c r="E2500" s="343">
        <v>529</v>
      </c>
      <c r="F2500" s="343">
        <v>529</v>
      </c>
      <c r="G2500" s="343">
        <v>0</v>
      </c>
      <c r="H2500" s="344" t="s">
        <v>597</v>
      </c>
    </row>
    <row r="2501" spans="1:8" ht="13.5" customHeight="1">
      <c r="A2501" s="9"/>
      <c r="B2501" s="11"/>
      <c r="C2501" s="193" t="s">
        <v>598</v>
      </c>
      <c r="D2501" s="340">
        <v>2720</v>
      </c>
      <c r="E2501" s="340">
        <v>139</v>
      </c>
      <c r="F2501" s="340">
        <v>139</v>
      </c>
      <c r="G2501" s="340">
        <v>0</v>
      </c>
      <c r="H2501" s="341" t="s">
        <v>597</v>
      </c>
    </row>
    <row r="2502" spans="1:8" ht="24" customHeight="1">
      <c r="A2502" s="7" t="s">
        <v>882</v>
      </c>
      <c r="B2502" s="8" t="s">
        <v>392</v>
      </c>
      <c r="C2502" s="47"/>
      <c r="D2502" s="99">
        <f>SUM(D2503:D2504)</f>
        <v>3775</v>
      </c>
      <c r="E2502" s="99">
        <f>SUM(E2503:E2504)</f>
        <v>3448</v>
      </c>
      <c r="F2502" s="99">
        <f>SUM(F2503:F2504)</f>
        <v>228</v>
      </c>
      <c r="G2502" s="99">
        <f>SUM(G2503:G2504)</f>
        <v>0</v>
      </c>
      <c r="H2502" s="48"/>
    </row>
    <row r="2503" spans="1:8" ht="13.5" customHeight="1">
      <c r="A2503" s="5"/>
      <c r="B2503" s="10" t="s">
        <v>231</v>
      </c>
      <c r="C2503" s="339" t="s">
        <v>386</v>
      </c>
      <c r="D2503" s="198">
        <v>3220</v>
      </c>
      <c r="E2503" s="198">
        <v>3220</v>
      </c>
      <c r="F2503" s="198">
        <v>0</v>
      </c>
      <c r="G2503" s="198">
        <v>0</v>
      </c>
      <c r="H2503" s="338">
        <v>0</v>
      </c>
    </row>
    <row r="2504" spans="1:8" ht="13.5" customHeight="1">
      <c r="A2504" s="9"/>
      <c r="B2504" s="70"/>
      <c r="C2504" s="193" t="s">
        <v>331</v>
      </c>
      <c r="D2504" s="340">
        <v>555</v>
      </c>
      <c r="E2504" s="340">
        <v>228</v>
      </c>
      <c r="F2504" s="340">
        <v>228</v>
      </c>
      <c r="G2504" s="340">
        <v>0</v>
      </c>
      <c r="H2504" s="341" t="s">
        <v>597</v>
      </c>
    </row>
    <row r="2505" spans="1:8" ht="24.75" customHeight="1">
      <c r="A2505" s="2" t="s">
        <v>883</v>
      </c>
      <c r="B2505" s="3" t="s">
        <v>393</v>
      </c>
      <c r="C2505" s="98"/>
      <c r="D2505" s="21">
        <f>SUM(D2506)</f>
        <v>410</v>
      </c>
      <c r="E2505" s="21">
        <f>SUM(E2506)</f>
        <v>4</v>
      </c>
      <c r="F2505" s="21">
        <f>SUM(F2506)</f>
        <v>4</v>
      </c>
      <c r="G2505" s="21">
        <f>SUM(G2506)</f>
        <v>0</v>
      </c>
      <c r="H2505" s="16"/>
    </row>
    <row r="2506" spans="1:8" ht="13.5" customHeight="1">
      <c r="A2506" s="9"/>
      <c r="B2506" s="11" t="s">
        <v>231</v>
      </c>
      <c r="C2506" s="193" t="s">
        <v>598</v>
      </c>
      <c r="D2506" s="340">
        <v>410</v>
      </c>
      <c r="E2506" s="340">
        <v>4</v>
      </c>
      <c r="F2506" s="340">
        <v>4</v>
      </c>
      <c r="G2506" s="340">
        <v>0</v>
      </c>
      <c r="H2506" s="341" t="s">
        <v>599</v>
      </c>
    </row>
    <row r="2507" spans="1:8" ht="30" customHeight="1">
      <c r="A2507" s="7" t="s">
        <v>884</v>
      </c>
      <c r="B2507" s="8" t="s">
        <v>394</v>
      </c>
      <c r="C2507" s="84"/>
      <c r="D2507" s="71">
        <f>SUM(D2508:D2510)</f>
        <v>7102</v>
      </c>
      <c r="E2507" s="71">
        <f>SUM(E2508:E2510)</f>
        <v>3930</v>
      </c>
      <c r="F2507" s="71">
        <f>SUM(F2508:F2510)</f>
        <v>820</v>
      </c>
      <c r="G2507" s="71">
        <f>SUM(G2508:G2510)</f>
        <v>0</v>
      </c>
      <c r="H2507" s="72"/>
    </row>
    <row r="2508" spans="1:8" ht="13.5" customHeight="1">
      <c r="A2508" s="5"/>
      <c r="B2508" s="10" t="s">
        <v>231</v>
      </c>
      <c r="C2508" s="339" t="s">
        <v>386</v>
      </c>
      <c r="D2508" s="198">
        <v>3110</v>
      </c>
      <c r="E2508" s="198">
        <v>3110</v>
      </c>
      <c r="F2508" s="198">
        <v>0</v>
      </c>
      <c r="G2508" s="198">
        <v>0</v>
      </c>
      <c r="H2508" s="338">
        <v>0</v>
      </c>
    </row>
    <row r="2509" spans="1:8" ht="13.5" customHeight="1">
      <c r="A2509" s="12"/>
      <c r="B2509" s="19"/>
      <c r="C2509" s="342" t="s">
        <v>331</v>
      </c>
      <c r="D2509" s="343">
        <v>1862</v>
      </c>
      <c r="E2509" s="343">
        <v>807</v>
      </c>
      <c r="F2509" s="343">
        <v>807</v>
      </c>
      <c r="G2509" s="343">
        <v>0</v>
      </c>
      <c r="H2509" s="344" t="s">
        <v>599</v>
      </c>
    </row>
    <row r="2510" spans="1:8" ht="13.5" customHeight="1">
      <c r="A2510" s="9"/>
      <c r="B2510" s="11"/>
      <c r="C2510" s="193" t="s">
        <v>598</v>
      </c>
      <c r="D2510" s="340">
        <v>2130</v>
      </c>
      <c r="E2510" s="340">
        <v>13</v>
      </c>
      <c r="F2510" s="340">
        <v>13</v>
      </c>
      <c r="G2510" s="340">
        <v>0</v>
      </c>
      <c r="H2510" s="341" t="s">
        <v>599</v>
      </c>
    </row>
    <row r="2511" spans="1:8" ht="25.5" customHeight="1">
      <c r="A2511" s="7" t="s">
        <v>853</v>
      </c>
      <c r="B2511" s="8" t="s">
        <v>350</v>
      </c>
      <c r="C2511" s="84"/>
      <c r="D2511" s="71">
        <f>SUM(D2512:D2514)</f>
        <v>21878</v>
      </c>
      <c r="E2511" s="71">
        <f>SUM(E2512:E2514)</f>
        <v>14340</v>
      </c>
      <c r="F2511" s="71">
        <f>SUM(F2512:F2514)</f>
        <v>1950</v>
      </c>
      <c r="G2511" s="71">
        <f>SUM(G2512:G2514)</f>
        <v>0</v>
      </c>
      <c r="H2511" s="72"/>
    </row>
    <row r="2512" spans="1:8" ht="13.5" customHeight="1">
      <c r="A2512" s="5"/>
      <c r="B2512" s="10" t="s">
        <v>231</v>
      </c>
      <c r="C2512" s="339" t="s">
        <v>386</v>
      </c>
      <c r="D2512" s="198">
        <v>12390</v>
      </c>
      <c r="E2512" s="198">
        <v>12390</v>
      </c>
      <c r="F2512" s="198">
        <v>0</v>
      </c>
      <c r="G2512" s="198">
        <v>0</v>
      </c>
      <c r="H2512" s="338">
        <v>0</v>
      </c>
    </row>
    <row r="2513" spans="1:8" ht="13.5" customHeight="1">
      <c r="A2513" s="5"/>
      <c r="B2513" s="10"/>
      <c r="C2513" s="339" t="s">
        <v>331</v>
      </c>
      <c r="D2513" s="198">
        <v>3328</v>
      </c>
      <c r="E2513" s="198">
        <v>1874</v>
      </c>
      <c r="F2513" s="198">
        <v>1874</v>
      </c>
      <c r="G2513" s="198">
        <v>0</v>
      </c>
      <c r="H2513" s="338" t="s">
        <v>599</v>
      </c>
    </row>
    <row r="2514" spans="1:8" ht="13.5" customHeight="1">
      <c r="A2514" s="5"/>
      <c r="B2514" s="10"/>
      <c r="C2514" s="339" t="s">
        <v>598</v>
      </c>
      <c r="D2514" s="198">
        <v>6160</v>
      </c>
      <c r="E2514" s="198">
        <v>76</v>
      </c>
      <c r="F2514" s="198">
        <v>76</v>
      </c>
      <c r="G2514" s="198">
        <v>0</v>
      </c>
      <c r="H2514" s="338" t="s">
        <v>599</v>
      </c>
    </row>
    <row r="2515" spans="1:8" ht="13.5" customHeight="1">
      <c r="A2515" s="2" t="s">
        <v>885</v>
      </c>
      <c r="B2515" s="3" t="s">
        <v>708</v>
      </c>
      <c r="C2515" s="60"/>
      <c r="D2515" s="44">
        <f>SUM(D2516)</f>
        <v>320</v>
      </c>
      <c r="E2515" s="44">
        <f>SUM(E2516)</f>
        <v>320</v>
      </c>
      <c r="F2515" s="44">
        <f>SUM(F2516)</f>
        <v>0</v>
      </c>
      <c r="G2515" s="44">
        <f>SUM(G2516)</f>
        <v>0</v>
      </c>
      <c r="H2515" s="45"/>
    </row>
    <row r="2516" spans="1:8" ht="13.5" customHeight="1">
      <c r="A2516" s="9"/>
      <c r="B2516" s="11" t="s">
        <v>184</v>
      </c>
      <c r="C2516" s="193" t="s">
        <v>386</v>
      </c>
      <c r="D2516" s="340">
        <v>320</v>
      </c>
      <c r="E2516" s="340">
        <v>320</v>
      </c>
      <c r="F2516" s="340">
        <v>0</v>
      </c>
      <c r="G2516" s="340">
        <v>0</v>
      </c>
      <c r="H2516" s="341"/>
    </row>
    <row r="2517" spans="1:8" ht="13.5" customHeight="1">
      <c r="A2517" s="2" t="s">
        <v>886</v>
      </c>
      <c r="B2517" s="3" t="s">
        <v>258</v>
      </c>
      <c r="C2517" s="60"/>
      <c r="D2517" s="44">
        <f>SUM(D2518:D2518)</f>
        <v>120</v>
      </c>
      <c r="E2517" s="44">
        <f>SUM(E2518:E2518)</f>
        <v>45</v>
      </c>
      <c r="F2517" s="44">
        <f>SUM(F2518:F2518)</f>
        <v>45</v>
      </c>
      <c r="G2517" s="44">
        <f>SUM(G2518:G2518)</f>
        <v>0</v>
      </c>
      <c r="H2517" s="45"/>
    </row>
    <row r="2518" spans="1:8" ht="13.5" customHeight="1" thickBot="1">
      <c r="A2518" s="12"/>
      <c r="B2518" s="19" t="s">
        <v>231</v>
      </c>
      <c r="C2518" s="342" t="s">
        <v>306</v>
      </c>
      <c r="D2518" s="343">
        <v>120</v>
      </c>
      <c r="E2518" s="343">
        <v>45</v>
      </c>
      <c r="F2518" s="343">
        <v>45</v>
      </c>
      <c r="G2518" s="343">
        <v>0</v>
      </c>
      <c r="H2518" s="344">
        <v>1.5</v>
      </c>
    </row>
    <row r="2519" spans="1:8" ht="13.5" customHeight="1" thickBot="1">
      <c r="A2519" s="24" t="s">
        <v>1</v>
      </c>
      <c r="B2519" s="159" t="s">
        <v>193</v>
      </c>
      <c r="C2519" s="211"/>
      <c r="D2519" s="235">
        <f>D2492+D2494+D2496+D2498+D2502+D2505+D2507+D2511+D2517++D2515</f>
        <v>47147</v>
      </c>
      <c r="E2519" s="235">
        <f>E2492+E2494+E2496+E2498+E2502+E2505+E2507+E2511+E2517++E2515</f>
        <v>28298</v>
      </c>
      <c r="F2519" s="235">
        <f>F2492+F2494+F2496+F2498+F2502+F2505+F2507+F2511+F2517++F2515</f>
        <v>4598</v>
      </c>
      <c r="G2519" s="235">
        <f>G2492+G2494+G2496+G2498+G2502+G2505+G2507+G2511+G2517++G2515</f>
        <v>0</v>
      </c>
      <c r="H2519" s="212" t="s">
        <v>1</v>
      </c>
    </row>
    <row r="2520" spans="1:8" ht="13.5" customHeight="1">
      <c r="A2520" s="17"/>
      <c r="B2520" s="18" t="s">
        <v>7</v>
      </c>
      <c r="C2520" s="168"/>
      <c r="D2520" s="169"/>
      <c r="E2520" s="169"/>
      <c r="F2520" s="169"/>
      <c r="G2520" s="169"/>
      <c r="H2520" s="170"/>
    </row>
    <row r="2521" spans="1:8" ht="13.5" customHeight="1">
      <c r="A2521" s="33" t="s">
        <v>878</v>
      </c>
      <c r="B2521" s="26" t="s">
        <v>214</v>
      </c>
      <c r="C2521" s="171"/>
      <c r="D2521" s="56">
        <f>SUM(D2522:D2526)</f>
        <v>3048</v>
      </c>
      <c r="E2521" s="56">
        <f>SUM(E2522:E2526)</f>
        <v>1994</v>
      </c>
      <c r="F2521" s="56">
        <f>SUM(F2522:F2526)</f>
        <v>206</v>
      </c>
      <c r="G2521" s="56">
        <f>SUM(G2522:G2526)</f>
        <v>298</v>
      </c>
      <c r="H2521" s="34"/>
    </row>
    <row r="2522" spans="1:8" ht="13.5" customHeight="1">
      <c r="A2522" s="5"/>
      <c r="B2522" s="10" t="s">
        <v>240</v>
      </c>
      <c r="C2522" s="192" t="s">
        <v>847</v>
      </c>
      <c r="D2522" s="385">
        <v>1020</v>
      </c>
      <c r="E2522" s="385">
        <v>298</v>
      </c>
      <c r="F2522" s="385"/>
      <c r="G2522" s="385">
        <v>298</v>
      </c>
      <c r="H2522" s="367">
        <v>0.5</v>
      </c>
    </row>
    <row r="2523" spans="1:8" ht="13.5" customHeight="1">
      <c r="A2523" s="5"/>
      <c r="B2523" s="10"/>
      <c r="C2523" s="192" t="s">
        <v>848</v>
      </c>
      <c r="D2523" s="385">
        <v>200</v>
      </c>
      <c r="E2523" s="385">
        <v>105</v>
      </c>
      <c r="F2523" s="385">
        <v>105</v>
      </c>
      <c r="G2523" s="385"/>
      <c r="H2523" s="367">
        <v>0.5</v>
      </c>
    </row>
    <row r="2524" spans="1:8" ht="13.5" customHeight="1">
      <c r="A2524" s="5"/>
      <c r="B2524" s="14"/>
      <c r="C2524" s="192" t="s">
        <v>849</v>
      </c>
      <c r="D2524" s="385">
        <v>150</v>
      </c>
      <c r="E2524" s="385">
        <v>101</v>
      </c>
      <c r="F2524" s="385">
        <v>101</v>
      </c>
      <c r="G2524" s="385"/>
      <c r="H2524" s="367">
        <v>0.7</v>
      </c>
    </row>
    <row r="2525" spans="1:8" ht="13.5" customHeight="1">
      <c r="A2525" s="5"/>
      <c r="B2525" s="14"/>
      <c r="C2525" s="192" t="s">
        <v>850</v>
      </c>
      <c r="D2525" s="385">
        <v>208</v>
      </c>
      <c r="E2525" s="385">
        <v>190</v>
      </c>
      <c r="F2525" s="385"/>
      <c r="G2525" s="385"/>
      <c r="H2525" s="367">
        <v>2</v>
      </c>
    </row>
    <row r="2526" spans="1:8" ht="13.5" customHeight="1" thickBot="1">
      <c r="A2526" s="49"/>
      <c r="B2526" s="172" t="s">
        <v>231</v>
      </c>
      <c r="C2526" s="427" t="s">
        <v>296</v>
      </c>
      <c r="D2526" s="349">
        <v>1470</v>
      </c>
      <c r="E2526" s="349">
        <v>1300</v>
      </c>
      <c r="F2526" s="349">
        <v>0</v>
      </c>
      <c r="G2526" s="349">
        <v>0</v>
      </c>
      <c r="H2526" s="428">
        <v>0</v>
      </c>
    </row>
    <row r="2527" spans="1:8" ht="13.5" customHeight="1" thickBot="1">
      <c r="A2527" s="24"/>
      <c r="B2527" s="159" t="s">
        <v>232</v>
      </c>
      <c r="C2527" s="237"/>
      <c r="D2527" s="226">
        <f>D2521</f>
        <v>3048</v>
      </c>
      <c r="E2527" s="226">
        <f>E2521</f>
        <v>1994</v>
      </c>
      <c r="F2527" s="226">
        <f>F2521</f>
        <v>206</v>
      </c>
      <c r="G2527" s="226">
        <f>G2521</f>
        <v>298</v>
      </c>
      <c r="H2527" s="246"/>
    </row>
    <row r="2528" spans="1:8" ht="13.5" customHeight="1" thickBot="1">
      <c r="A2528" s="24" t="s">
        <v>436</v>
      </c>
      <c r="B2528" s="159" t="s">
        <v>35</v>
      </c>
      <c r="C2528" s="237"/>
      <c r="D2528" s="226">
        <f>D2519+D2527</f>
        <v>50195</v>
      </c>
      <c r="E2528" s="226">
        <f>E2519+E2527</f>
        <v>30292</v>
      </c>
      <c r="F2528" s="226">
        <f>F2519+F2527</f>
        <v>4804</v>
      </c>
      <c r="G2528" s="226">
        <f>G2519+G2527</f>
        <v>298</v>
      </c>
      <c r="H2528" s="246"/>
    </row>
    <row r="2529" spans="1:8" ht="13.5" customHeight="1">
      <c r="A2529" s="17"/>
      <c r="B2529" s="463" t="s">
        <v>6</v>
      </c>
      <c r="C2529" s="464"/>
      <c r="D2529" s="464"/>
      <c r="E2529" s="464"/>
      <c r="F2529" s="464"/>
      <c r="G2529" s="475"/>
      <c r="H2529" s="160"/>
    </row>
    <row r="2530" spans="1:8" ht="13.5" customHeight="1">
      <c r="A2530" s="27"/>
      <c r="B2530" s="28" t="s">
        <v>2</v>
      </c>
      <c r="C2530" s="136" t="s">
        <v>0</v>
      </c>
      <c r="D2530" s="255">
        <f>D57+D81+D105+D806+D1776+D2053+D2256+D2456+D2460+D2475</f>
        <v>1427425</v>
      </c>
      <c r="E2530" s="255">
        <f>E57+E81+E105+E806+E1776+E2053+E2256+E2456+E2460+E2475</f>
        <v>880728</v>
      </c>
      <c r="F2530" s="255">
        <f>F57+F81+F105+F806+F1776+F2053+F2256+F2456+F2460+F2475</f>
        <v>547974</v>
      </c>
      <c r="G2530" s="255">
        <f>G57+G81+G105+G806+G1776+G2053+G2256+G2456+G2460+G2475</f>
        <v>172227</v>
      </c>
      <c r="H2530" s="238" t="s">
        <v>0</v>
      </c>
    </row>
    <row r="2531" spans="1:8" ht="13.5" customHeight="1">
      <c r="A2531" s="27"/>
      <c r="B2531" s="28" t="s">
        <v>4</v>
      </c>
      <c r="C2531" s="136" t="s">
        <v>0</v>
      </c>
      <c r="D2531" s="255">
        <f>D72+D85+D112+D1407+D1795+D2075+D2258+D2462+D2486+D2519+D2268</f>
        <v>205308</v>
      </c>
      <c r="E2531" s="255">
        <f>E72+E85+E112+E1407+E1795+E2075+E2258+E2462+E2486+E2519+E2268</f>
        <v>123346</v>
      </c>
      <c r="F2531" s="255">
        <f>F72+F85+F112+F1407+F1795+F2075+F2258+F2462+F2486+F2519+F2268</f>
        <v>84926</v>
      </c>
      <c r="G2531" s="255">
        <f>G72+G85+G112+G1407+G1795+G2075+G2258+G2462+G2486+G2519+G2268</f>
        <v>11311</v>
      </c>
      <c r="H2531" s="238" t="s">
        <v>0</v>
      </c>
    </row>
    <row r="2532" spans="1:8" ht="12.75">
      <c r="A2532" s="27"/>
      <c r="B2532" s="28" t="s">
        <v>10</v>
      </c>
      <c r="C2532" s="136" t="s">
        <v>0</v>
      </c>
      <c r="D2532" s="255">
        <f>D77+D87+D114+D1713+D1940+D2248+D2260+D2488+D2527</f>
        <v>69966</v>
      </c>
      <c r="E2532" s="255">
        <f>E77+E87+E114+E1713+E1940+E2248+E2260+E2488+E2527</f>
        <v>47861</v>
      </c>
      <c r="F2532" s="255">
        <f>F77+F87+F114+F1713+F1940+F2248+F2260+F2488+F2527</f>
        <v>45675</v>
      </c>
      <c r="G2532" s="255">
        <f>G77+G87+G114+G1713+G1940+G2248+G2260+G2488+G2527</f>
        <v>524</v>
      </c>
      <c r="H2532" s="238" t="s">
        <v>0</v>
      </c>
    </row>
    <row r="2533" spans="1:15" ht="13.5" thickBot="1">
      <c r="A2533" s="209"/>
      <c r="B2533" s="208" t="s">
        <v>35</v>
      </c>
      <c r="C2533" s="256" t="s">
        <v>0</v>
      </c>
      <c r="D2533" s="257">
        <f>SUM(D2530:D2532)</f>
        <v>1702699</v>
      </c>
      <c r="E2533" s="257">
        <f>SUM(E2530:E2532)</f>
        <v>1051935</v>
      </c>
      <c r="F2533" s="257">
        <f>SUM(F2530:F2532)</f>
        <v>678575</v>
      </c>
      <c r="G2533" s="257">
        <f>SUM(G2530:G2532)</f>
        <v>184062</v>
      </c>
      <c r="H2533" s="258" t="s">
        <v>0</v>
      </c>
      <c r="J2533" s="32"/>
      <c r="K2533" s="32"/>
      <c r="L2533" s="32"/>
      <c r="M2533" s="32"/>
      <c r="N2533" s="32"/>
      <c r="O2533" s="32">
        <f>I78+I88+I115+I1714+I1941+I2249+I2261+I2268+I2456+I2463+I2489+I2528</f>
        <v>0</v>
      </c>
    </row>
    <row r="2534" spans="1:8" ht="12.75">
      <c r="A2534" s="173"/>
      <c r="B2534" s="174"/>
      <c r="C2534" s="173"/>
      <c r="D2534" s="114"/>
      <c r="E2534" s="114"/>
      <c r="F2534" s="114"/>
      <c r="G2534" s="114"/>
      <c r="H2534" s="175"/>
    </row>
    <row r="2535" spans="1:8" ht="12.75">
      <c r="A2535" s="259"/>
      <c r="B2535" s="63"/>
      <c r="C2535" s="194"/>
      <c r="D2535" s="135"/>
      <c r="E2535" s="476"/>
      <c r="F2535" s="476"/>
      <c r="G2535" s="175"/>
      <c r="H2535" s="135"/>
    </row>
    <row r="2536" ht="12.75">
      <c r="H2536" s="1"/>
    </row>
    <row r="2537" spans="2:8" ht="11.25" customHeight="1">
      <c r="B2537" s="174"/>
      <c r="H2537" s="1"/>
    </row>
    <row r="2538" spans="2:8" ht="15" customHeight="1">
      <c r="B2538" s="174"/>
      <c r="H2538" s="1"/>
    </row>
    <row r="2539" spans="2:8" ht="12.75" customHeight="1">
      <c r="B2539" s="265"/>
      <c r="H2539" s="1"/>
    </row>
    <row r="2540" spans="4:8" ht="12.75">
      <c r="D2540" s="262"/>
      <c r="E2540" s="262"/>
      <c r="F2540" s="262"/>
      <c r="G2540" s="262"/>
      <c r="H2540" s="1"/>
    </row>
    <row r="2541" ht="12.75">
      <c r="H2541" s="1"/>
    </row>
    <row r="2542" ht="12.75">
      <c r="H2542" s="1"/>
    </row>
    <row r="2543" ht="12.75">
      <c r="H2543" s="1"/>
    </row>
    <row r="2544" ht="12.75">
      <c r="H2544" s="1"/>
    </row>
    <row r="2545" spans="1:8" ht="12.75">
      <c r="A2545" s="1"/>
      <c r="B2545" s="1"/>
      <c r="C2545" s="1"/>
      <c r="D2545" s="1"/>
      <c r="E2545" s="1"/>
      <c r="F2545" s="1"/>
      <c r="G2545" s="1"/>
      <c r="H2545" s="1"/>
    </row>
    <row r="2546" spans="1:8" ht="12.75">
      <c r="A2546" s="1"/>
      <c r="B2546" s="1"/>
      <c r="C2546" s="1"/>
      <c r="D2546" s="1"/>
      <c r="E2546" s="1"/>
      <c r="F2546" s="1"/>
      <c r="G2546" s="1"/>
      <c r="H2546" s="1"/>
    </row>
    <row r="2547" spans="1:8" ht="12.75">
      <c r="A2547" s="1"/>
      <c r="B2547" s="1"/>
      <c r="C2547" s="1"/>
      <c r="D2547" s="1"/>
      <c r="E2547" s="1"/>
      <c r="F2547" s="1"/>
      <c r="G2547" s="1"/>
      <c r="H2547" s="1"/>
    </row>
    <row r="2548" spans="1:8" ht="12.75">
      <c r="A2548" s="1"/>
      <c r="B2548" s="1"/>
      <c r="C2548" s="1"/>
      <c r="D2548" s="1"/>
      <c r="E2548" s="1"/>
      <c r="F2548" s="1"/>
      <c r="G2548" s="1"/>
      <c r="H2548" s="1"/>
    </row>
    <row r="2549" spans="1:8" ht="12.75">
      <c r="A2549" s="1"/>
      <c r="B2549" s="1"/>
      <c r="C2549" s="1"/>
      <c r="D2549" s="1"/>
      <c r="E2549" s="1"/>
      <c r="F2549" s="1"/>
      <c r="G2549" s="1"/>
      <c r="H2549" s="1"/>
    </row>
    <row r="2550" spans="1:8" ht="12.75">
      <c r="A2550" s="1"/>
      <c r="B2550" s="1"/>
      <c r="C2550" s="1"/>
      <c r="D2550" s="1"/>
      <c r="E2550" s="1"/>
      <c r="F2550" s="1"/>
      <c r="G2550" s="1"/>
      <c r="H2550" s="1"/>
    </row>
    <row r="2551" spans="1:8" ht="12.75">
      <c r="A2551" s="1"/>
      <c r="B2551" s="1"/>
      <c r="C2551" s="1"/>
      <c r="D2551" s="1"/>
      <c r="E2551" s="1"/>
      <c r="F2551" s="1"/>
      <c r="G2551" s="1"/>
      <c r="H2551" s="1"/>
    </row>
    <row r="2552" spans="1:8" ht="12.75">
      <c r="A2552" s="1"/>
      <c r="B2552" s="1"/>
      <c r="C2552" s="1"/>
      <c r="D2552" s="1"/>
      <c r="E2552" s="1"/>
      <c r="F2552" s="1"/>
      <c r="G2552" s="1"/>
      <c r="H2552" s="1"/>
    </row>
    <row r="2553" spans="1:8" ht="12.75">
      <c r="A2553" s="1"/>
      <c r="B2553" s="1"/>
      <c r="C2553" s="1"/>
      <c r="D2553" s="1"/>
      <c r="E2553" s="1"/>
      <c r="F2553" s="1"/>
      <c r="G2553" s="1"/>
      <c r="H2553" s="1"/>
    </row>
    <row r="2554" spans="1:8" ht="12.75">
      <c r="A2554" s="1"/>
      <c r="B2554" s="1"/>
      <c r="C2554" s="1"/>
      <c r="D2554" s="1"/>
      <c r="E2554" s="1"/>
      <c r="F2554" s="1"/>
      <c r="G2554" s="1"/>
      <c r="H2554" s="1"/>
    </row>
    <row r="2555" spans="1:8" ht="12.75">
      <c r="A2555" s="1"/>
      <c r="B2555" s="1"/>
      <c r="C2555" s="1"/>
      <c r="D2555" s="1"/>
      <c r="E2555" s="1"/>
      <c r="F2555" s="1"/>
      <c r="G2555" s="1"/>
      <c r="H2555" s="1"/>
    </row>
    <row r="2556" spans="1:8" ht="12.75">
      <c r="A2556" s="1"/>
      <c r="B2556" s="1"/>
      <c r="C2556" s="1"/>
      <c r="D2556" s="1"/>
      <c r="E2556" s="1"/>
      <c r="F2556" s="1"/>
      <c r="G2556" s="1"/>
      <c r="H2556" s="1"/>
    </row>
    <row r="2557" spans="1:8" ht="12.75">
      <c r="A2557" s="1"/>
      <c r="B2557" s="1"/>
      <c r="C2557" s="1"/>
      <c r="D2557" s="1"/>
      <c r="E2557" s="1"/>
      <c r="F2557" s="1"/>
      <c r="G2557" s="1"/>
      <c r="H2557" s="1"/>
    </row>
    <row r="2558" spans="1:8" ht="12.75">
      <c r="A2558" s="1"/>
      <c r="B2558" s="1"/>
      <c r="C2558" s="1"/>
      <c r="D2558" s="1"/>
      <c r="E2558" s="1"/>
      <c r="F2558" s="1"/>
      <c r="G2558" s="1"/>
      <c r="H2558" s="1"/>
    </row>
    <row r="2559" spans="1:8" ht="12.75">
      <c r="A2559" s="1"/>
      <c r="B2559" s="1"/>
      <c r="C2559" s="1"/>
      <c r="D2559" s="1"/>
      <c r="E2559" s="1"/>
      <c r="F2559" s="1"/>
      <c r="G2559" s="1"/>
      <c r="H2559" s="1"/>
    </row>
    <row r="2560" spans="1:8" ht="12.75">
      <c r="A2560" s="1"/>
      <c r="B2560" s="1"/>
      <c r="C2560" s="1"/>
      <c r="D2560" s="1"/>
      <c r="E2560" s="1"/>
      <c r="F2560" s="1"/>
      <c r="G2560" s="1"/>
      <c r="H2560" s="1"/>
    </row>
    <row r="2561" spans="1:8" ht="12.75">
      <c r="A2561" s="1"/>
      <c r="B2561" s="1"/>
      <c r="C2561" s="1"/>
      <c r="D2561" s="1"/>
      <c r="E2561" s="1"/>
      <c r="F2561" s="1"/>
      <c r="G2561" s="1"/>
      <c r="H2561" s="1"/>
    </row>
    <row r="2562" spans="1:8" ht="12.75">
      <c r="A2562" s="1"/>
      <c r="B2562" s="1"/>
      <c r="C2562" s="1"/>
      <c r="D2562" s="1"/>
      <c r="E2562" s="1"/>
      <c r="F2562" s="1"/>
      <c r="G2562" s="1"/>
      <c r="H2562" s="1"/>
    </row>
    <row r="2563" spans="1:8" ht="12.75">
      <c r="A2563" s="1"/>
      <c r="B2563" s="1"/>
      <c r="C2563" s="1"/>
      <c r="D2563" s="1"/>
      <c r="E2563" s="1"/>
      <c r="F2563" s="1"/>
      <c r="G2563" s="1"/>
      <c r="H2563" s="1"/>
    </row>
    <row r="2564" spans="1:8" ht="12.75">
      <c r="A2564" s="1"/>
      <c r="B2564" s="1"/>
      <c r="C2564" s="1"/>
      <c r="D2564" s="1"/>
      <c r="E2564" s="1"/>
      <c r="F2564" s="1"/>
      <c r="G2564" s="1"/>
      <c r="H2564" s="1"/>
    </row>
  </sheetData>
  <sheetProtection/>
  <mergeCells count="28">
    <mergeCell ref="B2458:G2458"/>
    <mergeCell ref="B2464:G2464"/>
    <mergeCell ref="B2490:G2490"/>
    <mergeCell ref="B2529:G2529"/>
    <mergeCell ref="E2535:F2535"/>
    <mergeCell ref="B116:G116"/>
    <mergeCell ref="B1715:G1715"/>
    <mergeCell ref="B1942:G1942"/>
    <mergeCell ref="B2269:G2269"/>
    <mergeCell ref="B2262:H2262"/>
    <mergeCell ref="B2250:H2250"/>
    <mergeCell ref="B2457:G2457"/>
    <mergeCell ref="E11:E12"/>
    <mergeCell ref="F11:F12"/>
    <mergeCell ref="H11:H12"/>
    <mergeCell ref="B14:G14"/>
    <mergeCell ref="B79:G79"/>
    <mergeCell ref="B89:G89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Name</cp:lastModifiedBy>
  <cp:lastPrinted>2014-11-05T09:08:01Z</cp:lastPrinted>
  <dcterms:created xsi:type="dcterms:W3CDTF">2002-08-11T18:18:21Z</dcterms:created>
  <dcterms:modified xsi:type="dcterms:W3CDTF">2014-11-11T13:08:58Z</dcterms:modified>
  <cp:category/>
  <cp:version/>
  <cp:contentType/>
  <cp:contentStatus/>
</cp:coreProperties>
</file>