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840" activeTab="0"/>
  </bookViews>
  <sheets>
    <sheet name="DP_tot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<sst xmlns="http://schemas.openxmlformats.org/spreadsheetml/2006/main" count="118" uniqueCount="71">
  <si>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</si>
  <si>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</si>
  <si>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</si>
  <si>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</si>
  <si>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</si>
  <si>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</si>
  <si>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</si>
  <si>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Бяла върба</t>
  </si>
  <si>
    <t xml:space="preserve">О Б О Б Щ И Т Е Л Е Н   П Р О Т О К О Л                                                                         </t>
  </si>
  <si>
    <t>Р. BL</t>
  </si>
  <si>
    <t>Р. I-214</t>
  </si>
  <si>
    <t>P. I-55/65</t>
  </si>
  <si>
    <t>СИДП - Шумен</t>
  </si>
  <si>
    <t>ОБЩО І+ІІ+III</t>
  </si>
  <si>
    <t>ЮИДП - Сливен</t>
  </si>
  <si>
    <t>P. Bachelieri</t>
  </si>
  <si>
    <t>ОТДЕЛ "ДЪРЖАВНИ ГОРСКИ ПРЕДПРИЯТИЯ" В МЗХ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</si>
  <si>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</si>
  <si>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</si>
  <si>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</si>
  <si>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</si>
  <si>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</si>
  <si>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</si>
  <si>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Agate F</t>
  </si>
  <si>
    <t>P. I 45-51</t>
  </si>
  <si>
    <t>P. R-16</t>
  </si>
  <si>
    <t>ЮЗДП-Благоевград</t>
  </si>
  <si>
    <t>ЮЦДП-Смолян</t>
  </si>
  <si>
    <t>Прихващане%</t>
  </si>
  <si>
    <t>Черна топола</t>
  </si>
  <si>
    <t>СЗДП - Враца</t>
  </si>
  <si>
    <t>СЦДП - Габрово</t>
  </si>
  <si>
    <t>P. MC</t>
  </si>
  <si>
    <t xml:space="preserve">P. Pannonia </t>
  </si>
  <si>
    <t>P. vernirubens</t>
  </si>
  <si>
    <t xml:space="preserve">23.03.2016 </t>
  </si>
  <si>
    <t>NNDV</t>
  </si>
  <si>
    <t>20.03.2016</t>
  </si>
  <si>
    <t xml:space="preserve">м. октомври 2017. </t>
  </si>
  <si>
    <t>ІI. Двегодишни</t>
  </si>
  <si>
    <t>III. Тригодишни</t>
  </si>
  <si>
    <t>I. Едногодишни</t>
  </si>
  <si>
    <t>06-07.03.2017</t>
  </si>
  <si>
    <t>08-21.03.2017</t>
  </si>
  <si>
    <t>16-20.03.2017</t>
  </si>
  <si>
    <t>18.03.2017</t>
  </si>
  <si>
    <t>21.03.2016 г.</t>
  </si>
  <si>
    <t>Върба</t>
  </si>
  <si>
    <t>28.03.2016</t>
  </si>
  <si>
    <t>април 2017</t>
  </si>
  <si>
    <t>28.03.2017</t>
  </si>
  <si>
    <t>25.03.2017</t>
  </si>
  <si>
    <t>20.03.2017</t>
  </si>
  <si>
    <t>29.03.2017</t>
  </si>
  <si>
    <t>30.03.2017</t>
  </si>
  <si>
    <t>31.03.2017</t>
  </si>
  <si>
    <t>01.04.2017</t>
  </si>
  <si>
    <t>26-27.03.2015</t>
  </si>
  <si>
    <t>А-194</t>
  </si>
  <si>
    <t>27.03.2017</t>
  </si>
  <si>
    <t>06-21.03.2017</t>
  </si>
  <si>
    <t>24.03.2017</t>
  </si>
  <si>
    <t>10-24.03.2017</t>
  </si>
  <si>
    <t>06.03.2017</t>
  </si>
  <si>
    <t>06-23.03.2017</t>
  </si>
  <si>
    <t>06-27.03.2017</t>
  </si>
  <si>
    <t>09.03.2017</t>
  </si>
  <si>
    <t>07.04.2017</t>
  </si>
  <si>
    <t>14.03.2017</t>
  </si>
  <si>
    <t>10.03.2017</t>
  </si>
  <si>
    <t>18.03.2016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</si>
</sst>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6" fillId="32" borderId="1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 quotePrefix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4" xfId="0" applyFont="1" applyBorder="1" applyAlignment="1" quotePrefix="1">
      <alignment horizontal="center" vertical="center" wrapText="1"/>
    </xf>
    <xf numFmtId="0" fontId="18" fillId="32" borderId="26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Alignment="1">
      <alignment/>
    </xf>
    <xf numFmtId="0" fontId="19" fillId="0" borderId="27" xfId="0" applyFont="1" applyBorder="1" applyAlignment="1">
      <alignment horizontal="lef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6" fillId="0" borderId="17" xfId="0" applyNumberFormat="1" applyFont="1" applyBorder="1" applyAlignment="1">
      <alignment horizontal="right" vertical="center" wrapText="1"/>
    </xf>
    <xf numFmtId="3" fontId="18" fillId="0" borderId="30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vertical="center" wrapText="1"/>
    </xf>
    <xf numFmtId="3" fontId="18" fillId="0" borderId="33" xfId="0" applyNumberFormat="1" applyFont="1" applyBorder="1" applyAlignment="1">
      <alignment horizontal="right" wrapText="1"/>
    </xf>
    <xf numFmtId="3" fontId="19" fillId="0" borderId="31" xfId="0" applyNumberFormat="1" applyFont="1" applyBorder="1" applyAlignment="1">
      <alignment horizontal="right" wrapText="1"/>
    </xf>
    <xf numFmtId="3" fontId="19" fillId="0" borderId="29" xfId="0" applyNumberFormat="1" applyFont="1" applyBorder="1" applyAlignment="1">
      <alignment horizontal="right" wrapText="1"/>
    </xf>
    <xf numFmtId="3" fontId="1" fillId="0" borderId="34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19" fillId="0" borderId="35" xfId="0" applyNumberFormat="1" applyFont="1" applyBorder="1" applyAlignment="1">
      <alignment horizontal="right" wrapText="1"/>
    </xf>
    <xf numFmtId="3" fontId="19" fillId="0" borderId="36" xfId="0" applyNumberFormat="1" applyFont="1" applyBorder="1" applyAlignment="1">
      <alignment horizontal="right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16" fillId="32" borderId="15" xfId="0" applyNumberFormat="1" applyFont="1" applyFill="1" applyBorder="1" applyAlignment="1">
      <alignment vertical="top" wrapText="1"/>
    </xf>
    <xf numFmtId="4" fontId="18" fillId="0" borderId="24" xfId="0" applyNumberFormat="1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horizontal="right" vertical="center" wrapText="1"/>
    </xf>
    <xf numFmtId="4" fontId="18" fillId="0" borderId="17" xfId="0" applyNumberFormat="1" applyFont="1" applyBorder="1" applyAlignment="1">
      <alignment horizontal="right" vertical="center" wrapText="1"/>
    </xf>
    <xf numFmtId="4" fontId="19" fillId="0" borderId="21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4" fontId="18" fillId="0" borderId="32" xfId="0" applyNumberFormat="1" applyFont="1" applyBorder="1" applyAlignment="1">
      <alignment horizontal="right" vertical="center" wrapText="1"/>
    </xf>
    <xf numFmtId="4" fontId="19" fillId="0" borderId="36" xfId="0" applyNumberFormat="1" applyFont="1" applyBorder="1" applyAlignment="1">
      <alignment horizontal="right" vertical="center" wrapText="1"/>
    </xf>
    <xf numFmtId="4" fontId="19" fillId="0" borderId="34" xfId="0" applyNumberFormat="1" applyFont="1" applyBorder="1" applyAlignment="1">
      <alignment horizontal="right" vertical="center" wrapText="1"/>
    </xf>
    <xf numFmtId="3" fontId="16" fillId="32" borderId="37" xfId="0" applyNumberFormat="1" applyFont="1" applyFill="1" applyBorder="1" applyAlignment="1">
      <alignment vertical="top" wrapText="1"/>
    </xf>
    <xf numFmtId="0" fontId="18" fillId="33" borderId="26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center" vertical="top" wrapText="1"/>
    </xf>
    <xf numFmtId="3" fontId="16" fillId="33" borderId="15" xfId="0" applyNumberFormat="1" applyFont="1" applyFill="1" applyBorder="1" applyAlignment="1">
      <alignment vertical="top" wrapText="1"/>
    </xf>
    <xf numFmtId="0" fontId="18" fillId="0" borderId="24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3" fontId="19" fillId="0" borderId="38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wrapText="1"/>
    </xf>
    <xf numFmtId="49" fontId="19" fillId="0" borderId="34" xfId="0" applyNumberFormat="1" applyFont="1" applyBorder="1" applyAlignment="1" quotePrefix="1">
      <alignment horizontal="center" vertical="center" wrapText="1"/>
    </xf>
    <xf numFmtId="49" fontId="19" fillId="0" borderId="19" xfId="0" applyNumberFormat="1" applyFont="1" applyBorder="1" applyAlignment="1" quotePrefix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 quotePrefix="1">
      <alignment horizontal="center" vertical="center" wrapText="1"/>
    </xf>
    <xf numFmtId="49" fontId="19" fillId="0" borderId="36" xfId="0" applyNumberFormat="1" applyFont="1" applyBorder="1" applyAlignment="1" quotePrefix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 quotePrefix="1">
      <alignment horizontal="center" vertical="center" wrapText="1"/>
    </xf>
    <xf numFmtId="49" fontId="18" fillId="0" borderId="24" xfId="0" applyNumberFormat="1" applyFont="1" applyBorder="1" applyAlignment="1" quotePrefix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0" fontId="19" fillId="0" borderId="29" xfId="0" applyFont="1" applyFill="1" applyBorder="1" applyAlignment="1">
      <alignment horizontal="righ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4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2" fontId="16" fillId="0" borderId="42" xfId="0" applyNumberFormat="1" applyFont="1" applyBorder="1" applyAlignment="1">
      <alignment horizontal="center" vertical="center" wrapText="1"/>
    </xf>
    <xf numFmtId="2" fontId="18" fillId="0" borderId="36" xfId="0" applyNumberFormat="1" applyFont="1" applyBorder="1" applyAlignment="1">
      <alignment horizontal="center" vertical="center" wrapText="1"/>
    </xf>
    <xf numFmtId="2" fontId="18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58">
      <selection activeCell="C85" sqref="C85:D90"/>
    </sheetView>
  </sheetViews>
  <sheetFormatPr defaultColWidth="9.140625" defaultRowHeight="12.75"/>
  <cols>
    <col min="1" max="1" width="18.28125" style="6" customWidth="1"/>
    <col min="2" max="2" width="15.00390625" style="7" customWidth="1"/>
    <col min="3" max="3" width="12.28125" style="10" customWidth="1"/>
    <col min="4" max="4" width="11.8515625" style="10" customWidth="1"/>
    <col min="5" max="5" width="12.421875" style="19" customWidth="1"/>
    <col min="6" max="6" width="10.57421875" style="10" customWidth="1"/>
    <col min="7" max="7" width="12.57421875" style="10" customWidth="1"/>
    <col min="8" max="8" width="9.140625" style="10" customWidth="1"/>
    <col min="9" max="9" width="9.140625" style="8" customWidth="1"/>
    <col min="10" max="10" width="10.140625" style="8" customWidth="1"/>
    <col min="11" max="16384" width="9.140625" style="8" customWidth="1"/>
  </cols>
  <sheetData>
    <row r="1" ht="15">
      <c r="G1" s="10" t="s">
        <v>17</v>
      </c>
    </row>
    <row r="2" spans="1:8" ht="15">
      <c r="A2" s="117" t="s">
        <v>18</v>
      </c>
      <c r="B2" s="118"/>
      <c r="C2" s="118"/>
      <c r="D2" s="118"/>
      <c r="E2" s="118"/>
      <c r="F2" s="118"/>
      <c r="G2" s="118"/>
      <c r="H2" s="118"/>
    </row>
    <row r="4" spans="1:8" ht="15">
      <c r="A4" s="119" t="s">
        <v>16</v>
      </c>
      <c r="B4" s="119"/>
      <c r="C4" s="119"/>
      <c r="D4" s="119"/>
      <c r="E4" s="119"/>
      <c r="F4" s="119"/>
      <c r="G4" s="119"/>
      <c r="H4" s="119"/>
    </row>
    <row r="6" spans="1:8" ht="20.25" customHeight="1">
      <c r="A6" s="120" t="s">
        <v>8</v>
      </c>
      <c r="B6" s="121"/>
      <c r="C6" s="121"/>
      <c r="D6" s="121"/>
      <c r="E6" s="121"/>
      <c r="F6" s="121"/>
      <c r="G6" s="121"/>
      <c r="H6" s="122"/>
    </row>
    <row r="7" spans="1:8" ht="15">
      <c r="A7" s="123" t="s">
        <v>0</v>
      </c>
      <c r="B7" s="124"/>
      <c r="C7" s="124"/>
      <c r="D7" s="124"/>
      <c r="E7" s="124"/>
      <c r="F7" s="124"/>
      <c r="G7" s="124"/>
      <c r="H7" s="118"/>
    </row>
    <row r="8" spans="1:8" ht="15">
      <c r="A8" s="123" t="s">
        <v>38</v>
      </c>
      <c r="B8" s="118"/>
      <c r="C8" s="118"/>
      <c r="D8" s="118"/>
      <c r="E8" s="118"/>
      <c r="F8" s="118"/>
      <c r="G8" s="118"/>
      <c r="H8" s="118"/>
    </row>
    <row r="9" ht="15.75" customHeight="1" thickBot="1"/>
    <row r="10" spans="1:8" ht="27.75" customHeight="1">
      <c r="A10" s="125" t="s">
        <v>3</v>
      </c>
      <c r="B10" s="105" t="s">
        <v>4</v>
      </c>
      <c r="C10" s="105" t="s">
        <v>5</v>
      </c>
      <c r="D10" s="105" t="s">
        <v>6</v>
      </c>
      <c r="E10" s="130" t="s">
        <v>28</v>
      </c>
      <c r="F10" s="108" t="s">
        <v>1</v>
      </c>
      <c r="G10" s="109"/>
      <c r="H10" s="110"/>
    </row>
    <row r="11" spans="1:8" ht="24.75" customHeight="1">
      <c r="A11" s="126"/>
      <c r="B11" s="128"/>
      <c r="C11" s="106"/>
      <c r="D11" s="128"/>
      <c r="E11" s="131"/>
      <c r="F11" s="111"/>
      <c r="G11" s="112"/>
      <c r="H11" s="113"/>
    </row>
    <row r="12" spans="1:8" ht="39" customHeight="1" thickBot="1">
      <c r="A12" s="127"/>
      <c r="B12" s="129"/>
      <c r="C12" s="107"/>
      <c r="D12" s="129"/>
      <c r="E12" s="132"/>
      <c r="F12" s="1" t="s">
        <v>19</v>
      </c>
      <c r="G12" s="1" t="s">
        <v>20</v>
      </c>
      <c r="H12" s="2" t="s">
        <v>21</v>
      </c>
    </row>
    <row r="13" spans="1:8" ht="17.25" customHeight="1" thickBot="1">
      <c r="A13" s="3">
        <v>1</v>
      </c>
      <c r="B13" s="4">
        <v>2</v>
      </c>
      <c r="C13" s="5">
        <v>3</v>
      </c>
      <c r="D13" s="4">
        <v>4</v>
      </c>
      <c r="E13" s="22">
        <v>5</v>
      </c>
      <c r="F13" s="5">
        <v>6</v>
      </c>
      <c r="G13" s="5">
        <v>7</v>
      </c>
      <c r="H13" s="12">
        <v>8</v>
      </c>
    </row>
    <row r="14" spans="1:8" ht="17.25" customHeight="1">
      <c r="A14" s="114" t="s">
        <v>41</v>
      </c>
      <c r="B14" s="115"/>
      <c r="C14" s="115"/>
      <c r="D14" s="115"/>
      <c r="E14" s="115"/>
      <c r="F14" s="115"/>
      <c r="G14" s="115"/>
      <c r="H14" s="116"/>
    </row>
    <row r="15" spans="1:10" ht="15" customHeight="1">
      <c r="A15" s="92" t="s">
        <v>58</v>
      </c>
      <c r="B15" s="76"/>
      <c r="C15" s="95">
        <f>SUM(C16)</f>
        <v>5500</v>
      </c>
      <c r="D15" s="95">
        <f>SUM(D16)</f>
        <v>3932</v>
      </c>
      <c r="E15" s="76"/>
      <c r="F15" s="95">
        <f>SUM(F16)</f>
        <v>648</v>
      </c>
      <c r="G15" s="95">
        <f>SUM(G16)</f>
        <v>3134</v>
      </c>
      <c r="H15" s="96">
        <f>SUM(H16)</f>
        <v>150</v>
      </c>
      <c r="J15" s="8" t="b">
        <f>IF((D15+0)=(F15+G15+H15),TRUE,FALSE)</f>
        <v>1</v>
      </c>
    </row>
    <row r="16" spans="1:10" ht="15" customHeight="1">
      <c r="A16" s="93" t="s">
        <v>26</v>
      </c>
      <c r="B16" s="94"/>
      <c r="C16" s="97">
        <v>5500</v>
      </c>
      <c r="D16" s="97">
        <v>3932</v>
      </c>
      <c r="E16" s="77">
        <f>D16*100/C16</f>
        <v>71.49090909090908</v>
      </c>
      <c r="F16" s="97">
        <v>648</v>
      </c>
      <c r="G16" s="97">
        <v>3134</v>
      </c>
      <c r="H16" s="98">
        <v>150</v>
      </c>
      <c r="J16" s="8" t="b">
        <f>IF((D16+0)=(F16+G16+H16),TRUE,FALSE)</f>
        <v>1</v>
      </c>
    </row>
    <row r="17" spans="1:10" ht="17.25" customHeight="1">
      <c r="A17" s="23" t="s">
        <v>23</v>
      </c>
      <c r="B17" s="24"/>
      <c r="C17" s="44">
        <f>SUM(C18:C21)</f>
        <v>136100</v>
      </c>
      <c r="D17" s="44">
        <f>SUM(D18:D21)</f>
        <v>106868</v>
      </c>
      <c r="E17" s="66"/>
      <c r="F17" s="44">
        <f>SUM(F18:F21)</f>
        <v>13293</v>
      </c>
      <c r="G17" s="44">
        <f>SUM(G18:G21)</f>
        <v>42119</v>
      </c>
      <c r="H17" s="45">
        <f>SUM(H18:H21)</f>
        <v>51456</v>
      </c>
      <c r="J17" s="8" t="b">
        <f>IF((D17+0)=(F17+G17+H17),TRUE,FALSE)</f>
        <v>1</v>
      </c>
    </row>
    <row r="18" spans="1:10" ht="15">
      <c r="A18" s="27" t="s">
        <v>30</v>
      </c>
      <c r="B18" s="28" t="s">
        <v>43</v>
      </c>
      <c r="C18" s="46">
        <v>104500</v>
      </c>
      <c r="D18" s="47">
        <v>80435</v>
      </c>
      <c r="E18" s="67">
        <f>D18*100/C18</f>
        <v>76.97129186602871</v>
      </c>
      <c r="F18" s="46">
        <v>10178</v>
      </c>
      <c r="G18" s="46">
        <v>28443</v>
      </c>
      <c r="H18" s="48">
        <v>41814</v>
      </c>
      <c r="J18" s="8" t="b">
        <f>IF((D18+0)=(F18+G18+H18),TRUE,FALSE)</f>
        <v>1</v>
      </c>
    </row>
    <row r="19" spans="1:10" ht="15">
      <c r="A19" s="27" t="s">
        <v>31</v>
      </c>
      <c r="B19" s="28" t="s">
        <v>49</v>
      </c>
      <c r="C19" s="46">
        <v>19900</v>
      </c>
      <c r="D19" s="47">
        <v>15967</v>
      </c>
      <c r="E19" s="67">
        <f>D19*100/C19</f>
        <v>80.23618090452261</v>
      </c>
      <c r="F19" s="46">
        <v>1967</v>
      </c>
      <c r="G19" s="46">
        <v>5459</v>
      </c>
      <c r="H19" s="48">
        <v>8541</v>
      </c>
      <c r="J19" s="8" t="b">
        <f aca="true" t="shared" si="0" ref="J19:J63">IF((D19+0)=(F19+G19+H19),TRUE,FALSE)</f>
        <v>1</v>
      </c>
    </row>
    <row r="20" spans="1:10" ht="15" customHeight="1">
      <c r="A20" s="32" t="s">
        <v>26</v>
      </c>
      <c r="B20" s="83"/>
      <c r="C20" s="54">
        <v>11500</v>
      </c>
      <c r="D20" s="55">
        <v>10266</v>
      </c>
      <c r="E20" s="71">
        <f>D20*100/C20</f>
        <v>89.2695652173913</v>
      </c>
      <c r="F20" s="54">
        <v>1148</v>
      </c>
      <c r="G20" s="54">
        <v>8086</v>
      </c>
      <c r="H20" s="58">
        <v>1032</v>
      </c>
      <c r="J20" s="8" t="b">
        <f t="shared" si="0"/>
        <v>1</v>
      </c>
    </row>
    <row r="21" spans="1:10" ht="15">
      <c r="A21" s="25" t="s">
        <v>27</v>
      </c>
      <c r="B21" s="84" t="s">
        <v>63</v>
      </c>
      <c r="C21" s="41">
        <v>200</v>
      </c>
      <c r="D21" s="42">
        <v>200</v>
      </c>
      <c r="E21" s="65">
        <f>D21*100/C21</f>
        <v>100</v>
      </c>
      <c r="F21" s="41"/>
      <c r="G21" s="41">
        <v>131</v>
      </c>
      <c r="H21" s="43">
        <v>69</v>
      </c>
      <c r="J21" s="8" t="b">
        <f t="shared" si="0"/>
        <v>1</v>
      </c>
    </row>
    <row r="22" spans="1:10" ht="17.25" customHeight="1">
      <c r="A22" s="30" t="s">
        <v>15</v>
      </c>
      <c r="B22" s="85"/>
      <c r="C22" s="38">
        <f>SUM(C23:C23)</f>
        <v>2885</v>
      </c>
      <c r="D22" s="38">
        <f>SUM(D23:D23)</f>
        <v>2072</v>
      </c>
      <c r="E22" s="68"/>
      <c r="F22" s="38">
        <f>SUM(F23:F23)</f>
        <v>684</v>
      </c>
      <c r="G22" s="38">
        <f>SUM(G23:G23)</f>
        <v>1173</v>
      </c>
      <c r="H22" s="40">
        <f>SUM(H23:H23)</f>
        <v>215</v>
      </c>
      <c r="J22" s="8" t="b">
        <f t="shared" si="0"/>
        <v>1</v>
      </c>
    </row>
    <row r="23" spans="1:10" ht="15">
      <c r="A23" s="25" t="s">
        <v>27</v>
      </c>
      <c r="B23" s="84" t="s">
        <v>62</v>
      </c>
      <c r="C23" s="41">
        <v>2885</v>
      </c>
      <c r="D23" s="42">
        <v>2072</v>
      </c>
      <c r="E23" s="65">
        <f>D23*100/C23</f>
        <v>71.81975736568458</v>
      </c>
      <c r="F23" s="41">
        <v>684</v>
      </c>
      <c r="G23" s="41">
        <v>1173</v>
      </c>
      <c r="H23" s="43">
        <v>215</v>
      </c>
      <c r="J23" s="8" t="b">
        <f t="shared" si="0"/>
        <v>1</v>
      </c>
    </row>
    <row r="24" spans="1:10" ht="17.25" customHeight="1">
      <c r="A24" s="29" t="s">
        <v>9</v>
      </c>
      <c r="B24" s="86"/>
      <c r="C24" s="49">
        <f>SUM(C25:C26)</f>
        <v>84000</v>
      </c>
      <c r="D24" s="50">
        <f>SUM(D25:D26)</f>
        <v>65740</v>
      </c>
      <c r="E24" s="69"/>
      <c r="F24" s="49">
        <f>SUM(F25:F26)</f>
        <v>17113</v>
      </c>
      <c r="G24" s="49">
        <f>SUM(G25:G26)</f>
        <v>31092</v>
      </c>
      <c r="H24" s="51">
        <f>SUM(H25:H26)</f>
        <v>17535</v>
      </c>
      <c r="J24" s="8" t="b">
        <f t="shared" si="0"/>
        <v>1</v>
      </c>
    </row>
    <row r="25" spans="1:10" ht="17.25" customHeight="1">
      <c r="A25" s="27" t="s">
        <v>30</v>
      </c>
      <c r="B25" s="87" t="s">
        <v>44</v>
      </c>
      <c r="C25" s="46">
        <v>75000</v>
      </c>
      <c r="D25" s="47">
        <v>61042</v>
      </c>
      <c r="E25" s="67">
        <f>D25*100/C25</f>
        <v>81.38933333333334</v>
      </c>
      <c r="F25" s="46">
        <v>15133</v>
      </c>
      <c r="G25" s="46">
        <v>28869</v>
      </c>
      <c r="H25" s="52">
        <v>17040</v>
      </c>
      <c r="J25" s="8" t="b">
        <f t="shared" si="0"/>
        <v>1</v>
      </c>
    </row>
    <row r="26" spans="1:10" ht="17.25" customHeight="1">
      <c r="A26" s="25" t="s">
        <v>31</v>
      </c>
      <c r="B26" s="84" t="s">
        <v>53</v>
      </c>
      <c r="C26" s="41">
        <v>9000</v>
      </c>
      <c r="D26" s="42">
        <v>4698</v>
      </c>
      <c r="E26" s="65">
        <f>D26*100/C26</f>
        <v>52.2</v>
      </c>
      <c r="F26" s="41">
        <v>1980</v>
      </c>
      <c r="G26" s="41">
        <v>2223</v>
      </c>
      <c r="H26" s="53">
        <v>495</v>
      </c>
      <c r="J26" s="8" t="b">
        <f t="shared" si="0"/>
        <v>1</v>
      </c>
    </row>
    <row r="27" spans="1:10" ht="17.25" customHeight="1">
      <c r="A27" s="30" t="s">
        <v>24</v>
      </c>
      <c r="B27" s="85"/>
      <c r="C27" s="38">
        <f>SUM(C28:C31)</f>
        <v>31670</v>
      </c>
      <c r="D27" s="39">
        <f>SUM(D28:D31)</f>
        <v>23811</v>
      </c>
      <c r="E27" s="64"/>
      <c r="F27" s="38">
        <f>SUM(F28:F31)</f>
        <v>4577</v>
      </c>
      <c r="G27" s="38">
        <f>SUM(G28:G31)</f>
        <v>12029</v>
      </c>
      <c r="H27" s="40">
        <f>SUM(H28:H31)</f>
        <v>7205</v>
      </c>
      <c r="J27" s="8" t="b">
        <f t="shared" si="0"/>
        <v>1</v>
      </c>
    </row>
    <row r="28" spans="1:10" ht="17.25" customHeight="1">
      <c r="A28" s="37" t="s">
        <v>30</v>
      </c>
      <c r="B28" s="88" t="s">
        <v>45</v>
      </c>
      <c r="C28" s="62">
        <v>10000</v>
      </c>
      <c r="D28" s="57">
        <v>9018</v>
      </c>
      <c r="E28" s="70">
        <f>D28*100/C28</f>
        <v>90.18</v>
      </c>
      <c r="F28" s="62">
        <v>2962</v>
      </c>
      <c r="G28" s="62">
        <v>5501</v>
      </c>
      <c r="H28" s="80">
        <v>555</v>
      </c>
      <c r="J28" s="8" t="b">
        <f t="shared" si="0"/>
        <v>1</v>
      </c>
    </row>
    <row r="29" spans="1:10" ht="15" customHeight="1">
      <c r="A29" s="32" t="s">
        <v>26</v>
      </c>
      <c r="B29" s="83"/>
      <c r="C29" s="54">
        <v>2000</v>
      </c>
      <c r="D29" s="55">
        <v>437</v>
      </c>
      <c r="E29" s="67">
        <f>D29*100/C29</f>
        <v>21.85</v>
      </c>
      <c r="F29" s="54">
        <v>55</v>
      </c>
      <c r="G29" s="54">
        <v>232</v>
      </c>
      <c r="H29" s="56">
        <v>150</v>
      </c>
      <c r="J29" s="8" t="b">
        <f t="shared" si="0"/>
        <v>1</v>
      </c>
    </row>
    <row r="30" spans="1:10" ht="15">
      <c r="A30" s="32" t="s">
        <v>27</v>
      </c>
      <c r="B30" s="83" t="s">
        <v>64</v>
      </c>
      <c r="C30" s="54">
        <v>7670</v>
      </c>
      <c r="D30" s="55">
        <v>5020</v>
      </c>
      <c r="E30" s="70">
        <f>D30*100/C30</f>
        <v>65.44980443285527</v>
      </c>
      <c r="F30" s="54">
        <v>626</v>
      </c>
      <c r="G30" s="54">
        <v>1759</v>
      </c>
      <c r="H30" s="58">
        <v>2635</v>
      </c>
      <c r="J30" s="8" t="b">
        <f t="shared" si="0"/>
        <v>1</v>
      </c>
    </row>
    <row r="31" spans="1:10" ht="15">
      <c r="A31" s="25" t="s">
        <v>14</v>
      </c>
      <c r="B31" s="84" t="s">
        <v>68</v>
      </c>
      <c r="C31" s="41">
        <v>12000</v>
      </c>
      <c r="D31" s="42">
        <v>9336</v>
      </c>
      <c r="E31" s="65">
        <f>D31*100/C31</f>
        <v>77.8</v>
      </c>
      <c r="F31" s="41">
        <v>934</v>
      </c>
      <c r="G31" s="41">
        <v>4537</v>
      </c>
      <c r="H31" s="43">
        <v>3865</v>
      </c>
      <c r="J31" s="8" t="b">
        <f t="shared" si="0"/>
        <v>1</v>
      </c>
    </row>
    <row r="32" spans="1:10" ht="17.25" customHeight="1">
      <c r="A32" s="23" t="s">
        <v>22</v>
      </c>
      <c r="B32" s="89"/>
      <c r="C32" s="44">
        <f>SUM(C33:C36)</f>
        <v>18800</v>
      </c>
      <c r="D32" s="44">
        <f>SUM(D33:D36)</f>
        <v>15500</v>
      </c>
      <c r="E32" s="66"/>
      <c r="F32" s="44">
        <f>SUM(F33:F36)</f>
        <v>2638</v>
      </c>
      <c r="G32" s="44">
        <f>SUM(G33:G36)</f>
        <v>9547</v>
      </c>
      <c r="H32" s="60">
        <f>SUM(H33:H36)</f>
        <v>3315</v>
      </c>
      <c r="J32" s="8" t="b">
        <f t="shared" si="0"/>
        <v>1</v>
      </c>
    </row>
    <row r="33" spans="1:10" ht="15">
      <c r="A33" s="27" t="s">
        <v>31</v>
      </c>
      <c r="B33" s="87" t="s">
        <v>49</v>
      </c>
      <c r="C33" s="46">
        <v>7900</v>
      </c>
      <c r="D33" s="47">
        <v>5989</v>
      </c>
      <c r="E33" s="67">
        <f>D33*100/C33</f>
        <v>75.81012658227849</v>
      </c>
      <c r="F33" s="46">
        <v>989</v>
      </c>
      <c r="G33" s="46">
        <v>2523</v>
      </c>
      <c r="H33" s="48">
        <v>2477</v>
      </c>
      <c r="J33" s="8" t="b">
        <f t="shared" si="0"/>
        <v>1</v>
      </c>
    </row>
    <row r="34" spans="1:10" ht="15">
      <c r="A34" s="27" t="s">
        <v>27</v>
      </c>
      <c r="B34" s="87" t="s">
        <v>63</v>
      </c>
      <c r="C34" s="46">
        <v>900</v>
      </c>
      <c r="D34" s="47">
        <v>871</v>
      </c>
      <c r="E34" s="67">
        <f>D34*100/C34</f>
        <v>96.77777777777777</v>
      </c>
      <c r="F34" s="46">
        <v>38</v>
      </c>
      <c r="G34" s="46">
        <v>590</v>
      </c>
      <c r="H34" s="48">
        <v>243</v>
      </c>
      <c r="J34" s="8" t="b">
        <f t="shared" si="0"/>
        <v>1</v>
      </c>
    </row>
    <row r="35" spans="1:10" ht="15" customHeight="1">
      <c r="A35" s="32" t="s">
        <v>26</v>
      </c>
      <c r="B35" s="83"/>
      <c r="C35" s="54">
        <v>5000</v>
      </c>
      <c r="D35" s="55">
        <v>4007</v>
      </c>
      <c r="E35" s="71">
        <f>D35*100/C35</f>
        <v>80.14</v>
      </c>
      <c r="F35" s="55">
        <v>521</v>
      </c>
      <c r="G35" s="55">
        <v>3486</v>
      </c>
      <c r="H35" s="58"/>
      <c r="J35" s="8" t="b">
        <f t="shared" si="0"/>
        <v>1</v>
      </c>
    </row>
    <row r="36" spans="1:10" ht="17.25" customHeight="1">
      <c r="A36" s="25" t="s">
        <v>14</v>
      </c>
      <c r="B36" s="84" t="s">
        <v>67</v>
      </c>
      <c r="C36" s="41">
        <v>5000</v>
      </c>
      <c r="D36" s="42">
        <v>4633</v>
      </c>
      <c r="E36" s="65">
        <f>D36*100/C36</f>
        <v>92.66</v>
      </c>
      <c r="F36" s="41">
        <v>1090</v>
      </c>
      <c r="G36" s="41">
        <v>2948</v>
      </c>
      <c r="H36" s="53">
        <v>595</v>
      </c>
      <c r="J36" s="8" t="b">
        <f t="shared" si="0"/>
        <v>1</v>
      </c>
    </row>
    <row r="37" spans="1:10" ht="17.25" customHeight="1">
      <c r="A37" s="23" t="s">
        <v>10</v>
      </c>
      <c r="B37" s="89"/>
      <c r="C37" s="44">
        <f>SUM(C38:C42)</f>
        <v>305610</v>
      </c>
      <c r="D37" s="44">
        <f>SUM(D38:D42)</f>
        <v>268967</v>
      </c>
      <c r="E37" s="66"/>
      <c r="F37" s="44">
        <f>SUM(F38:F42)</f>
        <v>33284</v>
      </c>
      <c r="G37" s="44">
        <f>SUM(G38:G42)</f>
        <v>108123</v>
      </c>
      <c r="H37" s="60">
        <f>SUM(H38:H42)</f>
        <v>127560</v>
      </c>
      <c r="J37" s="8" t="b">
        <f t="shared" si="0"/>
        <v>1</v>
      </c>
    </row>
    <row r="38" spans="1:10" ht="15">
      <c r="A38" s="27" t="s">
        <v>30</v>
      </c>
      <c r="B38" s="87" t="s">
        <v>42</v>
      </c>
      <c r="C38" s="46">
        <v>30000</v>
      </c>
      <c r="D38" s="47">
        <v>28584</v>
      </c>
      <c r="E38" s="67">
        <f>D38*100/C38</f>
        <v>95.28</v>
      </c>
      <c r="F38" s="46">
        <v>4506</v>
      </c>
      <c r="G38" s="46">
        <v>16844</v>
      </c>
      <c r="H38" s="48">
        <v>7234</v>
      </c>
      <c r="J38" s="8" t="b">
        <f t="shared" si="0"/>
        <v>1</v>
      </c>
    </row>
    <row r="39" spans="1:10" ht="15">
      <c r="A39" s="27" t="s">
        <v>31</v>
      </c>
      <c r="B39" s="87" t="s">
        <v>52</v>
      </c>
      <c r="C39" s="46">
        <v>128500</v>
      </c>
      <c r="D39" s="47">
        <v>116443</v>
      </c>
      <c r="E39" s="67">
        <f>D39*100/C39</f>
        <v>90.6171206225681</v>
      </c>
      <c r="F39" s="46">
        <v>11141</v>
      </c>
      <c r="G39" s="46">
        <v>42656</v>
      </c>
      <c r="H39" s="48">
        <v>62646</v>
      </c>
      <c r="J39" s="8" t="b">
        <f t="shared" si="0"/>
        <v>1</v>
      </c>
    </row>
    <row r="40" spans="1:10" ht="30">
      <c r="A40" s="27" t="s">
        <v>26</v>
      </c>
      <c r="B40" s="87"/>
      <c r="C40" s="46">
        <v>76500</v>
      </c>
      <c r="D40" s="47">
        <v>59072</v>
      </c>
      <c r="E40" s="67">
        <f>D40*100/C40</f>
        <v>77.21830065359477</v>
      </c>
      <c r="F40" s="47">
        <v>12956</v>
      </c>
      <c r="G40" s="47">
        <v>30651</v>
      </c>
      <c r="H40" s="48">
        <v>15465</v>
      </c>
      <c r="J40" s="8" t="b">
        <f t="shared" si="0"/>
        <v>1</v>
      </c>
    </row>
    <row r="41" spans="1:10" ht="15">
      <c r="A41" s="27" t="s">
        <v>27</v>
      </c>
      <c r="B41" s="87" t="s">
        <v>60</v>
      </c>
      <c r="C41" s="46">
        <v>45150</v>
      </c>
      <c r="D41" s="47">
        <v>41546</v>
      </c>
      <c r="E41" s="70">
        <f>D41*100/C41</f>
        <v>92.01771871539313</v>
      </c>
      <c r="F41" s="46">
        <v>3463</v>
      </c>
      <c r="G41" s="46">
        <v>10019</v>
      </c>
      <c r="H41" s="48">
        <v>28064</v>
      </c>
      <c r="J41" s="8" t="b">
        <f t="shared" si="0"/>
        <v>1</v>
      </c>
    </row>
    <row r="42" spans="1:10" ht="15">
      <c r="A42" s="25" t="s">
        <v>14</v>
      </c>
      <c r="B42" s="84" t="s">
        <v>66</v>
      </c>
      <c r="C42" s="41">
        <v>25460</v>
      </c>
      <c r="D42" s="42">
        <v>23322</v>
      </c>
      <c r="E42" s="65">
        <f>D42*100/C42</f>
        <v>91.6025137470542</v>
      </c>
      <c r="F42" s="41">
        <v>1218</v>
      </c>
      <c r="G42" s="41">
        <v>7953</v>
      </c>
      <c r="H42" s="43">
        <v>14151</v>
      </c>
      <c r="J42" s="8" t="b">
        <f t="shared" si="0"/>
        <v>1</v>
      </c>
    </row>
    <row r="43" spans="1:10" ht="15">
      <c r="A43" s="30" t="s">
        <v>11</v>
      </c>
      <c r="B43" s="90"/>
      <c r="C43" s="38">
        <f>SUM(C44)</f>
        <v>8000</v>
      </c>
      <c r="D43" s="38">
        <f>SUM(D44)</f>
        <v>3457</v>
      </c>
      <c r="E43" s="68"/>
      <c r="F43" s="38">
        <f>SUM(F44)</f>
        <v>327</v>
      </c>
      <c r="G43" s="38">
        <f>SUM(G44)</f>
        <v>500</v>
      </c>
      <c r="H43" s="59">
        <f>SUM(H44)</f>
        <v>2630</v>
      </c>
      <c r="J43" s="8" t="b">
        <f t="shared" si="0"/>
        <v>1</v>
      </c>
    </row>
    <row r="44" spans="1:10" ht="15">
      <c r="A44" s="25" t="s">
        <v>12</v>
      </c>
      <c r="B44" s="84" t="s">
        <v>56</v>
      </c>
      <c r="C44" s="41">
        <v>8000</v>
      </c>
      <c r="D44" s="42">
        <v>3457</v>
      </c>
      <c r="E44" s="65">
        <f>D44*100/C44</f>
        <v>43.2125</v>
      </c>
      <c r="F44" s="41">
        <v>327</v>
      </c>
      <c r="G44" s="41">
        <v>500</v>
      </c>
      <c r="H44" s="43">
        <v>2630</v>
      </c>
      <c r="J44" s="8" t="b">
        <f t="shared" si="0"/>
        <v>1</v>
      </c>
    </row>
    <row r="45" spans="1:10" ht="15">
      <c r="A45" s="30" t="s">
        <v>36</v>
      </c>
      <c r="B45" s="91"/>
      <c r="C45" s="38">
        <f>SUM(C46:C46)</f>
        <v>22000</v>
      </c>
      <c r="D45" s="38">
        <f>SUM(D46:D46)</f>
        <v>20022</v>
      </c>
      <c r="E45" s="64"/>
      <c r="F45" s="38">
        <f>SUM(F46:F46)</f>
        <v>2428</v>
      </c>
      <c r="G45" s="38">
        <f>SUM(G46:G46)</f>
        <v>6159</v>
      </c>
      <c r="H45" s="59">
        <f>SUM(H46:H46)</f>
        <v>11435</v>
      </c>
      <c r="J45" s="8" t="b">
        <f t="shared" si="0"/>
        <v>1</v>
      </c>
    </row>
    <row r="46" spans="1:10" ht="15">
      <c r="A46" s="37" t="s">
        <v>31</v>
      </c>
      <c r="B46" s="88" t="s">
        <v>51</v>
      </c>
      <c r="C46" s="62">
        <v>22000</v>
      </c>
      <c r="D46" s="62">
        <v>20022</v>
      </c>
      <c r="E46" s="70">
        <f>D46*100/C46</f>
        <v>91.00909090909092</v>
      </c>
      <c r="F46" s="62">
        <v>2428</v>
      </c>
      <c r="G46" s="62">
        <v>6159</v>
      </c>
      <c r="H46" s="78">
        <v>11435</v>
      </c>
      <c r="J46" s="8" t="b">
        <f t="shared" si="0"/>
        <v>1</v>
      </c>
    </row>
    <row r="47" spans="1:10" ht="15">
      <c r="A47" s="30" t="s">
        <v>32</v>
      </c>
      <c r="B47" s="91"/>
      <c r="C47" s="38">
        <f>SUM(C48)</f>
        <v>6000</v>
      </c>
      <c r="D47" s="39">
        <f>SUM(D48)</f>
        <v>5540</v>
      </c>
      <c r="E47" s="64"/>
      <c r="F47" s="38">
        <f>SUM(F48)</f>
        <v>568</v>
      </c>
      <c r="G47" s="38">
        <f>SUM(G48)</f>
        <v>1971</v>
      </c>
      <c r="H47" s="61">
        <f>SUM(H48)</f>
        <v>3001</v>
      </c>
      <c r="J47" s="8" t="b">
        <f t="shared" si="0"/>
        <v>1</v>
      </c>
    </row>
    <row r="48" spans="1:10" ht="15">
      <c r="A48" s="25" t="s">
        <v>31</v>
      </c>
      <c r="B48" s="84" t="s">
        <v>50</v>
      </c>
      <c r="C48" s="41">
        <v>6000</v>
      </c>
      <c r="D48" s="42">
        <v>5540</v>
      </c>
      <c r="E48" s="65">
        <f>D48*100/C48</f>
        <v>92.33333333333333</v>
      </c>
      <c r="F48" s="41">
        <v>568</v>
      </c>
      <c r="G48" s="41">
        <v>1971</v>
      </c>
      <c r="H48" s="43">
        <v>3001</v>
      </c>
      <c r="J48" s="8" t="b">
        <f t="shared" si="0"/>
        <v>1</v>
      </c>
    </row>
    <row r="49" spans="1:10" ht="15">
      <c r="A49" s="30" t="s">
        <v>33</v>
      </c>
      <c r="B49" s="91"/>
      <c r="C49" s="38">
        <f>SUM(C50:C50)</f>
        <v>16900</v>
      </c>
      <c r="D49" s="39">
        <f>SUM(D50:D50)</f>
        <v>16179</v>
      </c>
      <c r="E49" s="64"/>
      <c r="F49" s="38">
        <f>SUM(F50:F50)</f>
        <v>2613</v>
      </c>
      <c r="G49" s="38">
        <f>SUM(G50:G50)</f>
        <v>6547</v>
      </c>
      <c r="H49" s="61">
        <f>SUM(H50:H50)</f>
        <v>7019</v>
      </c>
      <c r="J49" s="8" t="b">
        <f t="shared" si="0"/>
        <v>1</v>
      </c>
    </row>
    <row r="50" spans="1:10" ht="15">
      <c r="A50" s="27" t="s">
        <v>31</v>
      </c>
      <c r="B50" s="87" t="s">
        <v>50</v>
      </c>
      <c r="C50" s="46">
        <v>16900</v>
      </c>
      <c r="D50" s="47">
        <v>16179</v>
      </c>
      <c r="E50" s="67">
        <f>D50*100/C50</f>
        <v>95.73372781065089</v>
      </c>
      <c r="F50" s="46">
        <v>2613</v>
      </c>
      <c r="G50" s="46">
        <v>6547</v>
      </c>
      <c r="H50" s="48">
        <v>7019</v>
      </c>
      <c r="J50" s="8" t="b">
        <f t="shared" si="0"/>
        <v>1</v>
      </c>
    </row>
    <row r="51" spans="1:10" ht="15">
      <c r="A51" s="30" t="s">
        <v>25</v>
      </c>
      <c r="B51" s="91"/>
      <c r="C51" s="38">
        <f>SUM(C52:C52)</f>
        <v>12200</v>
      </c>
      <c r="D51" s="39">
        <f>SUM(D52:D52)</f>
        <v>7211</v>
      </c>
      <c r="E51" s="64"/>
      <c r="F51" s="38">
        <f>SUM(F52:F52)</f>
        <v>4017</v>
      </c>
      <c r="G51" s="38">
        <f>SUM(G52:G52)</f>
        <v>2571</v>
      </c>
      <c r="H51" s="61">
        <f>SUM(H52:H52)</f>
        <v>623</v>
      </c>
      <c r="J51" s="8" t="b">
        <f t="shared" si="0"/>
        <v>1</v>
      </c>
    </row>
    <row r="52" spans="1:10" ht="15">
      <c r="A52" s="32" t="s">
        <v>31</v>
      </c>
      <c r="B52" s="83" t="s">
        <v>53</v>
      </c>
      <c r="C52" s="54">
        <v>12200</v>
      </c>
      <c r="D52" s="55">
        <v>7211</v>
      </c>
      <c r="E52" s="71">
        <f>D52*100/C52</f>
        <v>59.10655737704918</v>
      </c>
      <c r="F52" s="54">
        <v>4017</v>
      </c>
      <c r="G52" s="54">
        <v>2571</v>
      </c>
      <c r="H52" s="58">
        <v>623</v>
      </c>
      <c r="J52" s="8" t="b">
        <f t="shared" si="0"/>
        <v>1</v>
      </c>
    </row>
    <row r="53" spans="1:10" ht="15">
      <c r="A53" s="30" t="s">
        <v>34</v>
      </c>
      <c r="B53" s="91"/>
      <c r="C53" s="38">
        <f>SUM(C54)</f>
        <v>4600</v>
      </c>
      <c r="D53" s="39">
        <f>SUM(D54)</f>
        <v>4439</v>
      </c>
      <c r="E53" s="64"/>
      <c r="F53" s="38">
        <f>SUM(F54)</f>
        <v>1284</v>
      </c>
      <c r="G53" s="38">
        <f>SUM(G54)</f>
        <v>2820</v>
      </c>
      <c r="H53" s="61">
        <f>SUM(H54)</f>
        <v>335</v>
      </c>
      <c r="J53" s="8" t="b">
        <f t="shared" si="0"/>
        <v>1</v>
      </c>
    </row>
    <row r="54" spans="1:10" ht="15">
      <c r="A54" s="25" t="s">
        <v>27</v>
      </c>
      <c r="B54" s="84" t="s">
        <v>61</v>
      </c>
      <c r="C54" s="41">
        <v>4600</v>
      </c>
      <c r="D54" s="42">
        <v>4439</v>
      </c>
      <c r="E54" s="65">
        <f>D54*100/C54</f>
        <v>96.5</v>
      </c>
      <c r="F54" s="41">
        <v>1284</v>
      </c>
      <c r="G54" s="41">
        <v>2820</v>
      </c>
      <c r="H54" s="43">
        <v>335</v>
      </c>
      <c r="J54" s="8" t="b">
        <f t="shared" si="0"/>
        <v>1</v>
      </c>
    </row>
    <row r="55" spans="1:10" ht="17.25" customHeight="1">
      <c r="A55" s="30" t="s">
        <v>29</v>
      </c>
      <c r="B55" s="85"/>
      <c r="C55" s="38">
        <f>SUM(C56:C59)</f>
        <v>48995</v>
      </c>
      <c r="D55" s="38">
        <f>SUM(D56:D59)</f>
        <v>30211</v>
      </c>
      <c r="E55" s="64"/>
      <c r="F55" s="38">
        <f>SUM(F56:F59)</f>
        <v>8360</v>
      </c>
      <c r="G55" s="38">
        <f>SUM(G56:G59)</f>
        <v>16534</v>
      </c>
      <c r="H55" s="59">
        <f>SUM(H56:H59)</f>
        <v>5317</v>
      </c>
      <c r="J55" s="8" t="b">
        <f t="shared" si="0"/>
        <v>1</v>
      </c>
    </row>
    <row r="56" spans="1:10" ht="15">
      <c r="A56" s="27" t="s">
        <v>31</v>
      </c>
      <c r="B56" s="87" t="s">
        <v>54</v>
      </c>
      <c r="C56" s="46">
        <v>14500</v>
      </c>
      <c r="D56" s="47">
        <v>8791</v>
      </c>
      <c r="E56" s="67">
        <f>D56*100/C56</f>
        <v>60.62758620689655</v>
      </c>
      <c r="F56" s="46">
        <v>1627</v>
      </c>
      <c r="G56" s="46">
        <v>4854</v>
      </c>
      <c r="H56" s="48">
        <v>2310</v>
      </c>
      <c r="J56" s="8" t="b">
        <f t="shared" si="0"/>
        <v>1</v>
      </c>
    </row>
    <row r="57" spans="1:10" ht="17.25" customHeight="1">
      <c r="A57" s="27" t="s">
        <v>26</v>
      </c>
      <c r="B57" s="87"/>
      <c r="C57" s="46">
        <v>2000</v>
      </c>
      <c r="D57" s="47">
        <v>1360</v>
      </c>
      <c r="E57" s="67">
        <f>D57*100/C57</f>
        <v>68</v>
      </c>
      <c r="F57" s="46">
        <v>1300</v>
      </c>
      <c r="G57" s="46">
        <v>60</v>
      </c>
      <c r="H57" s="52"/>
      <c r="J57" s="8" t="b">
        <f t="shared" si="0"/>
        <v>1</v>
      </c>
    </row>
    <row r="58" spans="1:10" ht="15">
      <c r="A58" s="27" t="s">
        <v>27</v>
      </c>
      <c r="B58" s="87" t="s">
        <v>65</v>
      </c>
      <c r="C58" s="46">
        <v>17495</v>
      </c>
      <c r="D58" s="47">
        <v>8063</v>
      </c>
      <c r="E58" s="67">
        <f>D58*100/C58</f>
        <v>46.087453558159474</v>
      </c>
      <c r="F58" s="46">
        <v>4086</v>
      </c>
      <c r="G58" s="46">
        <v>3783</v>
      </c>
      <c r="H58" s="52">
        <v>194</v>
      </c>
      <c r="J58" s="8" t="b">
        <f t="shared" si="0"/>
        <v>1</v>
      </c>
    </row>
    <row r="59" spans="1:10" ht="17.25" customHeight="1">
      <c r="A59" s="25" t="s">
        <v>14</v>
      </c>
      <c r="B59" s="84" t="s">
        <v>69</v>
      </c>
      <c r="C59" s="41">
        <v>15000</v>
      </c>
      <c r="D59" s="42">
        <v>11997</v>
      </c>
      <c r="E59" s="65">
        <f>D59*100/C59</f>
        <v>79.98</v>
      </c>
      <c r="F59" s="41">
        <v>1347</v>
      </c>
      <c r="G59" s="41">
        <v>7837</v>
      </c>
      <c r="H59" s="53">
        <v>2813</v>
      </c>
      <c r="J59" s="8" t="b">
        <f t="shared" si="0"/>
        <v>1</v>
      </c>
    </row>
    <row r="60" spans="1:10" ht="17.25" customHeight="1">
      <c r="A60" s="30" t="s">
        <v>7</v>
      </c>
      <c r="B60" s="85"/>
      <c r="C60" s="38">
        <f>SUM(C61:C62)</f>
        <v>1720</v>
      </c>
      <c r="D60" s="38">
        <f>SUM(D61:D62)</f>
        <v>1641</v>
      </c>
      <c r="E60" s="64"/>
      <c r="F60" s="38">
        <f>SUM(F61:F62)</f>
        <v>894</v>
      </c>
      <c r="G60" s="38">
        <f>SUM(G61:G62)</f>
        <v>747</v>
      </c>
      <c r="H60" s="59">
        <f>SUM(H61:H62)</f>
        <v>0</v>
      </c>
      <c r="J60" s="8" t="b">
        <f t="shared" si="0"/>
        <v>1</v>
      </c>
    </row>
    <row r="61" spans="1:10" ht="15">
      <c r="A61" s="27" t="s">
        <v>31</v>
      </c>
      <c r="B61" s="87" t="s">
        <v>55</v>
      </c>
      <c r="C61" s="46">
        <v>1520</v>
      </c>
      <c r="D61" s="47">
        <v>1441</v>
      </c>
      <c r="E61" s="67">
        <f>D61*100/C61</f>
        <v>94.80263157894737</v>
      </c>
      <c r="F61" s="46">
        <v>694</v>
      </c>
      <c r="G61" s="46">
        <v>747</v>
      </c>
      <c r="H61" s="48">
        <v>0</v>
      </c>
      <c r="J61" s="8" t="b">
        <f t="shared" si="0"/>
        <v>1</v>
      </c>
    </row>
    <row r="62" spans="1:10" ht="15" customHeight="1" thickBot="1">
      <c r="A62" s="27" t="s">
        <v>26</v>
      </c>
      <c r="B62" s="87" t="s">
        <v>59</v>
      </c>
      <c r="C62" s="46">
        <v>200</v>
      </c>
      <c r="D62" s="47">
        <v>200</v>
      </c>
      <c r="E62" s="67">
        <f>D62*100/C62</f>
        <v>100</v>
      </c>
      <c r="F62" s="46">
        <v>200</v>
      </c>
      <c r="G62" s="46"/>
      <c r="H62" s="48"/>
      <c r="J62" s="8" t="b">
        <f t="shared" si="0"/>
        <v>1</v>
      </c>
    </row>
    <row r="63" spans="1:10" s="13" customFormat="1" ht="15.75" thickBot="1">
      <c r="A63" s="34" t="s">
        <v>2</v>
      </c>
      <c r="B63" s="14"/>
      <c r="C63" s="63">
        <f>C17+C22+C24+C27+C32+C37+C43+C45+C47+C49+C51+C53+C55+C60+C15</f>
        <v>704980</v>
      </c>
      <c r="D63" s="63">
        <f>D17+D22+D24+D27+D32+D37+D43+D45+D47+D49+D51+D53+D55+D60+D15</f>
        <v>575590</v>
      </c>
      <c r="E63" s="63"/>
      <c r="F63" s="63">
        <f>F17+F22+F24+F27+F32+F37+F43+F45+F47+F49+F51+F53+F55+F60+F15</f>
        <v>92728</v>
      </c>
      <c r="G63" s="63">
        <f>G17+G22+G24+G27+G32+G37+G43+G45+G47+G49+G51+G53+G55+G60+G15</f>
        <v>245066</v>
      </c>
      <c r="H63" s="72">
        <f>H17+H22+H24+H27+H32+H37+H43+H45+H47+H49+H51+H53+H55+H60+H15</f>
        <v>237796</v>
      </c>
      <c r="I63" s="79"/>
      <c r="J63" s="8" t="b">
        <f t="shared" si="0"/>
        <v>1</v>
      </c>
    </row>
    <row r="64" spans="1:8" ht="17.25" customHeight="1">
      <c r="A64" s="99" t="s">
        <v>39</v>
      </c>
      <c r="B64" s="100"/>
      <c r="C64" s="100"/>
      <c r="D64" s="100"/>
      <c r="E64" s="100"/>
      <c r="F64" s="100"/>
      <c r="G64" s="100"/>
      <c r="H64" s="101"/>
    </row>
    <row r="65" spans="1:8" ht="17.25" customHeight="1">
      <c r="A65" s="23" t="s">
        <v>23</v>
      </c>
      <c r="B65" s="24"/>
      <c r="C65" s="44">
        <f>SUM(C66:C66)</f>
        <v>273</v>
      </c>
      <c r="D65" s="44">
        <f>SUM(D66:D66)</f>
        <v>265</v>
      </c>
      <c r="E65" s="66"/>
      <c r="F65" s="44">
        <f>SUM(F66:F66)</f>
        <v>122</v>
      </c>
      <c r="G65" s="44">
        <f>SUM(G66:G66)</f>
        <v>143</v>
      </c>
      <c r="H65" s="45">
        <f>SUM(H66:H66)</f>
        <v>0</v>
      </c>
    </row>
    <row r="66" spans="1:10" ht="15">
      <c r="A66" s="27" t="s">
        <v>30</v>
      </c>
      <c r="B66" s="28" t="s">
        <v>35</v>
      </c>
      <c r="C66" s="46">
        <v>273</v>
      </c>
      <c r="D66" s="47">
        <v>265</v>
      </c>
      <c r="E66" s="67">
        <f>D66*100/C66</f>
        <v>97.06959706959707</v>
      </c>
      <c r="F66" s="46">
        <v>122</v>
      </c>
      <c r="G66" s="46">
        <v>143</v>
      </c>
      <c r="H66" s="48"/>
      <c r="J66" s="8" t="b">
        <f>IF((D66+0)=(F66+G66+H66),TRUE,FALSE)</f>
        <v>1</v>
      </c>
    </row>
    <row r="67" spans="1:10" ht="17.25" customHeight="1">
      <c r="A67" s="23" t="s">
        <v>22</v>
      </c>
      <c r="B67" s="24"/>
      <c r="C67" s="44">
        <f>SUM(C68:C68)</f>
        <v>22000</v>
      </c>
      <c r="D67" s="44">
        <f>SUM(D68:D68)</f>
        <v>11149</v>
      </c>
      <c r="E67" s="66"/>
      <c r="F67" s="44">
        <f>SUM(F68:F68)</f>
        <v>0</v>
      </c>
      <c r="G67" s="44">
        <f>SUM(G68:G68)</f>
        <v>10815</v>
      </c>
      <c r="H67" s="60">
        <f>SUM(H68:H68)</f>
        <v>334</v>
      </c>
      <c r="J67" s="8" t="b">
        <f aca="true" t="shared" si="1" ref="J67:J80">IF((D67+0)=(F67+G67+H67),TRUE,FALSE)</f>
        <v>1</v>
      </c>
    </row>
    <row r="68" spans="1:10" ht="17.25" customHeight="1">
      <c r="A68" s="25" t="s">
        <v>14</v>
      </c>
      <c r="B68" s="26" t="s">
        <v>37</v>
      </c>
      <c r="C68" s="41">
        <v>22000</v>
      </c>
      <c r="D68" s="42">
        <v>11149</v>
      </c>
      <c r="E68" s="65">
        <f>D68*100/C68</f>
        <v>50.67727272727273</v>
      </c>
      <c r="F68" s="41"/>
      <c r="G68" s="41">
        <v>10815</v>
      </c>
      <c r="H68" s="53">
        <v>334</v>
      </c>
      <c r="J68" s="8" t="b">
        <f t="shared" si="1"/>
        <v>1</v>
      </c>
    </row>
    <row r="69" spans="1:10" ht="17.25" customHeight="1">
      <c r="A69" s="23" t="s">
        <v>10</v>
      </c>
      <c r="B69" s="24"/>
      <c r="C69" s="44">
        <f>SUM(C70:C72)</f>
        <v>5046</v>
      </c>
      <c r="D69" s="44">
        <f>SUM(D70:D72)</f>
        <v>4005</v>
      </c>
      <c r="E69" s="66"/>
      <c r="F69" s="44">
        <f>SUM(F70:F72)</f>
        <v>158</v>
      </c>
      <c r="G69" s="44">
        <f>SUM(G70:G72)</f>
        <v>3772</v>
      </c>
      <c r="H69" s="60">
        <f>SUM(H70:H72)</f>
        <v>75</v>
      </c>
      <c r="J69" s="8" t="b">
        <f t="shared" si="1"/>
        <v>1</v>
      </c>
    </row>
    <row r="70" spans="1:10" ht="15">
      <c r="A70" s="27" t="s">
        <v>30</v>
      </c>
      <c r="B70" s="28" t="s">
        <v>46</v>
      </c>
      <c r="C70" s="46">
        <v>496</v>
      </c>
      <c r="D70" s="47">
        <v>457</v>
      </c>
      <c r="E70" s="67">
        <f>D70*100/C70</f>
        <v>92.13709677419355</v>
      </c>
      <c r="F70" s="46">
        <v>158</v>
      </c>
      <c r="G70" s="46">
        <v>299</v>
      </c>
      <c r="H70" s="48"/>
      <c r="J70" s="8" t="b">
        <f t="shared" si="1"/>
        <v>1</v>
      </c>
    </row>
    <row r="71" spans="1:10" ht="15" customHeight="1">
      <c r="A71" s="27" t="s">
        <v>26</v>
      </c>
      <c r="B71" s="28"/>
      <c r="C71" s="46"/>
      <c r="D71" s="47">
        <v>973</v>
      </c>
      <c r="E71" s="67" t="e">
        <f>D71*100/C71</f>
        <v>#DIV/0!</v>
      </c>
      <c r="F71" s="47"/>
      <c r="G71" s="47">
        <v>973</v>
      </c>
      <c r="H71" s="48"/>
      <c r="J71" s="8" t="b">
        <f t="shared" si="1"/>
        <v>1</v>
      </c>
    </row>
    <row r="72" spans="1:10" ht="15">
      <c r="A72" s="25" t="s">
        <v>14</v>
      </c>
      <c r="B72" s="26" t="s">
        <v>37</v>
      </c>
      <c r="C72" s="41">
        <v>4550</v>
      </c>
      <c r="D72" s="42">
        <v>2575</v>
      </c>
      <c r="E72" s="65">
        <f>D72*100/C72</f>
        <v>56.59340659340659</v>
      </c>
      <c r="F72" s="41"/>
      <c r="G72" s="41">
        <v>2500</v>
      </c>
      <c r="H72" s="43">
        <v>75</v>
      </c>
      <c r="J72" s="8" t="b">
        <f t="shared" si="1"/>
        <v>1</v>
      </c>
    </row>
    <row r="73" spans="1:10" ht="15">
      <c r="A73" s="30" t="s">
        <v>11</v>
      </c>
      <c r="B73" s="33"/>
      <c r="C73" s="38">
        <f>SUM(C74)</f>
        <v>1000</v>
      </c>
      <c r="D73" s="38">
        <f>SUM(D74)</f>
        <v>980</v>
      </c>
      <c r="E73" s="68"/>
      <c r="F73" s="38">
        <f>SUM(F74)</f>
        <v>0</v>
      </c>
      <c r="G73" s="38">
        <f>SUM(G74)</f>
        <v>0</v>
      </c>
      <c r="H73" s="59">
        <f>SUM(H74)</f>
        <v>980</v>
      </c>
      <c r="J73" s="8" t="b">
        <f t="shared" si="1"/>
        <v>1</v>
      </c>
    </row>
    <row r="74" spans="1:10" ht="15">
      <c r="A74" s="25" t="s">
        <v>12</v>
      </c>
      <c r="B74" s="26" t="s">
        <v>57</v>
      </c>
      <c r="C74" s="41">
        <v>1000</v>
      </c>
      <c r="D74" s="42">
        <v>980</v>
      </c>
      <c r="E74" s="65">
        <f>D74*100/C74</f>
        <v>98</v>
      </c>
      <c r="F74" s="41">
        <v>0</v>
      </c>
      <c r="G74" s="41">
        <v>0</v>
      </c>
      <c r="H74" s="43">
        <v>980</v>
      </c>
      <c r="J74" s="8" t="b">
        <f t="shared" si="1"/>
        <v>1</v>
      </c>
    </row>
    <row r="75" spans="1:10" ht="17.25" customHeight="1">
      <c r="A75" s="30" t="s">
        <v>29</v>
      </c>
      <c r="B75" s="31"/>
      <c r="C75" s="38">
        <f>SUM(C76:C76)</f>
        <v>13000</v>
      </c>
      <c r="D75" s="38">
        <f>SUM(D76:D76)</f>
        <v>4827</v>
      </c>
      <c r="E75" s="64"/>
      <c r="F75" s="38">
        <f>SUM(F76:F76)</f>
        <v>0</v>
      </c>
      <c r="G75" s="38">
        <f>SUM(G76:G76)</f>
        <v>0</v>
      </c>
      <c r="H75" s="59">
        <f>SUM(H76:H76)</f>
        <v>4827</v>
      </c>
      <c r="J75" s="8" t="b">
        <f t="shared" si="1"/>
        <v>1</v>
      </c>
    </row>
    <row r="76" spans="1:10" ht="17.25" customHeight="1">
      <c r="A76" s="25" t="s">
        <v>14</v>
      </c>
      <c r="B76" s="26" t="s">
        <v>70</v>
      </c>
      <c r="C76" s="41">
        <v>13000</v>
      </c>
      <c r="D76" s="42">
        <v>4827</v>
      </c>
      <c r="E76" s="65">
        <f>D76*100/C76</f>
        <v>37.13076923076923</v>
      </c>
      <c r="F76" s="41"/>
      <c r="G76" s="41"/>
      <c r="H76" s="53">
        <v>4827</v>
      </c>
      <c r="J76" s="8" t="b">
        <f t="shared" si="1"/>
        <v>1</v>
      </c>
    </row>
    <row r="77" spans="1:8" ht="17.25" customHeight="1">
      <c r="A77" s="30" t="s">
        <v>47</v>
      </c>
      <c r="B77" s="33"/>
      <c r="C77" s="81">
        <f>SUM(C78)</f>
        <v>1143</v>
      </c>
      <c r="D77" s="81">
        <f>SUM(D78)</f>
        <v>965</v>
      </c>
      <c r="E77" s="68">
        <f>D77*100/C77</f>
        <v>84.42694663167104</v>
      </c>
      <c r="F77" s="81">
        <f>SUM(F78)</f>
        <v>244</v>
      </c>
      <c r="G77" s="81">
        <f>SUM(G78)</f>
        <v>503</v>
      </c>
      <c r="H77" s="82">
        <f>SUM(H78)</f>
        <v>218</v>
      </c>
    </row>
    <row r="78" spans="1:8" ht="17.25" customHeight="1" thickBot="1">
      <c r="A78" s="25" t="s">
        <v>30</v>
      </c>
      <c r="B78" s="26" t="s">
        <v>48</v>
      </c>
      <c r="C78" s="41">
        <v>1143</v>
      </c>
      <c r="D78" s="42">
        <v>965</v>
      </c>
      <c r="E78" s="65">
        <f>D78*100/C78</f>
        <v>84.42694663167104</v>
      </c>
      <c r="F78" s="41">
        <v>244</v>
      </c>
      <c r="G78" s="41">
        <v>503</v>
      </c>
      <c r="H78" s="53">
        <v>218</v>
      </c>
    </row>
    <row r="79" spans="1:10" s="13" customFormat="1" ht="15.75" thickBot="1">
      <c r="A79" s="34" t="s">
        <v>2</v>
      </c>
      <c r="B79" s="14"/>
      <c r="C79" s="63">
        <f>C65+C67+C69+C73+C75+C77</f>
        <v>42462</v>
      </c>
      <c r="D79" s="63">
        <f>D65+D67+D69+D73+D75+D77</f>
        <v>22191</v>
      </c>
      <c r="E79" s="63"/>
      <c r="F79" s="63">
        <f>F65+F67+F69+F73+F75+F77</f>
        <v>524</v>
      </c>
      <c r="G79" s="63">
        <f>G65+G67+G69+G73+G75+G77</f>
        <v>15233</v>
      </c>
      <c r="H79" s="72">
        <f>H65+H67+H69+H73+H75+H77</f>
        <v>6434</v>
      </c>
      <c r="I79" s="79"/>
      <c r="J79" s="8" t="b">
        <f t="shared" si="1"/>
        <v>1</v>
      </c>
    </row>
    <row r="80" spans="1:10" ht="17.25" customHeight="1" thickBot="1">
      <c r="A80" s="102" t="s">
        <v>40</v>
      </c>
      <c r="B80" s="103"/>
      <c r="C80" s="103"/>
      <c r="D80" s="103"/>
      <c r="E80" s="103"/>
      <c r="F80" s="103"/>
      <c r="G80" s="103"/>
      <c r="H80" s="104"/>
      <c r="J80" s="8" t="b">
        <f t="shared" si="1"/>
        <v>1</v>
      </c>
    </row>
    <row r="81" spans="1:10" s="13" customFormat="1" ht="15.75" thickBot="1">
      <c r="A81" s="34" t="s">
        <v>2</v>
      </c>
      <c r="B81" s="14"/>
      <c r="C81" s="63">
        <v>0</v>
      </c>
      <c r="D81" s="63">
        <v>0</v>
      </c>
      <c r="E81" s="63"/>
      <c r="F81" s="63">
        <v>0</v>
      </c>
      <c r="G81" s="63">
        <v>0</v>
      </c>
      <c r="H81" s="72">
        <v>0</v>
      </c>
      <c r="I81" s="79"/>
      <c r="J81" s="8" t="b">
        <f>IF((D81+0)=(F81+G81+H81),TRUE,FALSE)</f>
        <v>1</v>
      </c>
    </row>
    <row r="82" spans="1:10" ht="15.75" thickBot="1">
      <c r="A82" s="73" t="s">
        <v>13</v>
      </c>
      <c r="B82" s="74"/>
      <c r="C82" s="75">
        <f>C63+C79</f>
        <v>747442</v>
      </c>
      <c r="D82" s="75">
        <f>D63+D79</f>
        <v>597781</v>
      </c>
      <c r="E82" s="75">
        <f>E63+E79</f>
        <v>0</v>
      </c>
      <c r="F82" s="75">
        <f>F63+F79</f>
        <v>93252</v>
      </c>
      <c r="G82" s="75">
        <f>G63+G79</f>
        <v>260299</v>
      </c>
      <c r="H82" s="75">
        <f>H63+H79</f>
        <v>244230</v>
      </c>
      <c r="I82" s="36"/>
      <c r="J82" s="8" t="b">
        <f>IF((D82+0)=(F82+G82+H82),TRUE,FALSE)</f>
        <v>1</v>
      </c>
    </row>
    <row r="83" spans="1:7" ht="15">
      <c r="A83" s="35"/>
      <c r="B83" s="15"/>
      <c r="C83" s="20"/>
      <c r="D83" s="20"/>
      <c r="E83" s="21"/>
      <c r="F83" s="20"/>
      <c r="G83" s="20"/>
    </row>
    <row r="84" spans="1:7" ht="15">
      <c r="A84" s="35"/>
      <c r="B84" s="15"/>
      <c r="C84" s="20"/>
      <c r="D84" s="20"/>
      <c r="E84" s="21"/>
      <c r="F84" s="20"/>
      <c r="G84" s="20"/>
    </row>
    <row r="85" spans="1:10" ht="15">
      <c r="A85" s="35"/>
      <c r="B85" s="15"/>
      <c r="C85" s="20"/>
      <c r="D85" s="20"/>
      <c r="E85" s="21"/>
      <c r="F85" s="20"/>
      <c r="G85" s="20"/>
      <c r="H85" s="20"/>
      <c r="I85" s="16"/>
      <c r="J85" s="16"/>
    </row>
    <row r="88" ht="12.75" customHeight="1">
      <c r="A88" s="17"/>
    </row>
    <row r="90" spans="6:7" ht="15">
      <c r="F90" s="11"/>
      <c r="G90" s="11"/>
    </row>
    <row r="91" ht="15">
      <c r="F91" s="11"/>
    </row>
    <row r="92" ht="15">
      <c r="E92" s="10"/>
    </row>
  </sheetData>
  <sheetProtection/>
  <mergeCells count="14">
    <mergeCell ref="A10:A12"/>
    <mergeCell ref="B10:B12"/>
    <mergeCell ref="D10:D12"/>
    <mergeCell ref="E10:E12"/>
    <mergeCell ref="A64:H64"/>
    <mergeCell ref="A80:H80"/>
    <mergeCell ref="C10:C12"/>
    <mergeCell ref="F10:H11"/>
    <mergeCell ref="A14:H14"/>
    <mergeCell ref="A2:H2"/>
    <mergeCell ref="A4:H4"/>
    <mergeCell ref="A6:H6"/>
    <mergeCell ref="A7:H7"/>
    <mergeCell ref="A8:H8"/>
  </mergeCells>
  <printOptions horizontalCentered="1"/>
  <pageMargins left="0.5511811023622047" right="0.15748031496062992" top="0.7874015748031497" bottom="0.7874015748031497" header="0.5118110236220472" footer="0.5118110236220472"/>
  <pageSetup orientation="portrait" paperSize="9" scale="9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140625" style="6" customWidth="1"/>
    <col min="2" max="2" width="9.140625" style="7" customWidth="1"/>
    <col min="3" max="4" width="9.140625" style="9" customWidth="1"/>
    <col min="5" max="5" width="9.140625" style="18" customWidth="1"/>
    <col min="6" max="8" width="9.140625" style="9" customWidth="1"/>
    <col min="9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Vl.Marinov</dc:creator>
  <cp:keywords/>
  <dc:description/>
  <cp:lastModifiedBy>Antonina S. Kostova</cp:lastModifiedBy>
  <cp:lastPrinted>2016-12-22T07:31:13Z</cp:lastPrinted>
  <dcterms:created xsi:type="dcterms:W3CDTF">2006-10-06T11:49:03Z</dcterms:created>
  <dcterms:modified xsi:type="dcterms:W3CDTF">2017-11-24T13:27:56Z</dcterms:modified>
  <cp:category/>
  <cp:version/>
  <cp:contentType/>
  <cp:contentStatus/>
</cp:coreProperties>
</file>