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195" activeTab="0"/>
  </bookViews>
  <sheets>
    <sheet name="DP_tota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<sst xmlns="http://schemas.openxmlformats.org/spreadsheetml/2006/main" count="136" uniqueCount="76">
  <si>
    <t>за инвентаризация на тополови и върбови фиданки</t>
  </si>
  <si>
    <t>Разпределение на броя на фиданките по класове (типове)</t>
  </si>
  <si>
    <t>Всичко:</t>
  </si>
  <si>
    <t>Вид, сорт, култивар или клон</t>
  </si>
  <si>
    <t>Дата на вкореняване</t>
  </si>
  <si>
    <t>Вкоренени резници, бр.</t>
  </si>
  <si>
    <t>Налични фиданки, бр.</t>
  </si>
  <si>
    <t>Бяла върба</t>
  </si>
  <si>
    <t xml:space="preserve">О Б О Б Щ И Т Е Л Е Н   П Р О Т О К О Л                                                                         </t>
  </si>
  <si>
    <t>Топола черна</t>
  </si>
  <si>
    <t>Р. BL</t>
  </si>
  <si>
    <t>Р. I-214</t>
  </si>
  <si>
    <t>P. I-55/65</t>
  </si>
  <si>
    <t>СИДП - Шумен</t>
  </si>
  <si>
    <t>ОБЩО І+ІІ+III</t>
  </si>
  <si>
    <t>NNDV</t>
  </si>
  <si>
    <t>ЮИДП - Сливен</t>
  </si>
  <si>
    <t>P. Bachelieri</t>
  </si>
  <si>
    <t>ОТДЕЛ "ДЪРЖАВНИ ГОРСКИ ПРЕДПРИЯТИЯ" В МЗХ</t>
  </si>
  <si>
    <t>Приложение № 17</t>
  </si>
  <si>
    <t>към чл. 35, ал. 3</t>
  </si>
  <si>
    <t>до 2 м</t>
  </si>
  <si>
    <t xml:space="preserve">2,0 - 3,0 м </t>
  </si>
  <si>
    <t>над 3,0 м</t>
  </si>
  <si>
    <t>P. Triplo (I-37/61)</t>
  </si>
  <si>
    <t>P. A-194</t>
  </si>
  <si>
    <t>17.03.11 г.</t>
  </si>
  <si>
    <t>P. Agate F</t>
  </si>
  <si>
    <t>P. I 45-51</t>
  </si>
  <si>
    <t>СЦДП-Габрово</t>
  </si>
  <si>
    <t>P. CB-7</t>
  </si>
  <si>
    <t>P. R-16</t>
  </si>
  <si>
    <t>03.04.2013</t>
  </si>
  <si>
    <t>04.04.2013</t>
  </si>
  <si>
    <t xml:space="preserve">15.03.2013 </t>
  </si>
  <si>
    <t>ЮЗДП-Благоевград</t>
  </si>
  <si>
    <t>P. Guardi</t>
  </si>
  <si>
    <t>ЮЦДП-Смолян</t>
  </si>
  <si>
    <t>14.03-07.05.2013 г.</t>
  </si>
  <si>
    <t>ЮИДП-Сливен</t>
  </si>
  <si>
    <t>Прихващане%</t>
  </si>
  <si>
    <t>IІ. Двегодишни</t>
  </si>
  <si>
    <t xml:space="preserve">ІII. Тригодишни </t>
  </si>
  <si>
    <t>І. Едногодишни</t>
  </si>
  <si>
    <t>Черна топола</t>
  </si>
  <si>
    <t>СЗДП - Враца</t>
  </si>
  <si>
    <t>17.03-06.04.2014</t>
  </si>
  <si>
    <t>19.03.2014</t>
  </si>
  <si>
    <t>17.03.-10.04.2014</t>
  </si>
  <si>
    <t>25.03.2014</t>
  </si>
  <si>
    <t>24.03.2014</t>
  </si>
  <si>
    <t>20.03-21.03.2014</t>
  </si>
  <si>
    <t>27.03.2014</t>
  </si>
  <si>
    <t>ІV. Четиригодишни</t>
  </si>
  <si>
    <t>21.03.2014</t>
  </si>
  <si>
    <t>21.03.2013</t>
  </si>
  <si>
    <t>23.03.2013</t>
  </si>
  <si>
    <t>16.03.2014</t>
  </si>
  <si>
    <t>20.03.2014</t>
  </si>
  <si>
    <t>17.03.2014</t>
  </si>
  <si>
    <t>12.03-14.03.2014</t>
  </si>
  <si>
    <t>12.03.2014</t>
  </si>
  <si>
    <t>14.03.2014</t>
  </si>
  <si>
    <t>14.03.-17.03.2014</t>
  </si>
  <si>
    <t>СЦДП - Габрово</t>
  </si>
  <si>
    <t>02.04.2014</t>
  </si>
  <si>
    <t>03.04.2014</t>
  </si>
  <si>
    <t>04.04.2014</t>
  </si>
  <si>
    <t>01.04.2014</t>
  </si>
  <si>
    <t>P. MC</t>
  </si>
  <si>
    <t xml:space="preserve">P. Pannonia </t>
  </si>
  <si>
    <t>март 2014</t>
  </si>
  <si>
    <t>март -04.04.2014</t>
  </si>
  <si>
    <t>март - 03.04.2014</t>
  </si>
  <si>
    <t>март - 05.04.2014</t>
  </si>
  <si>
    <t xml:space="preserve">м. октомври 2014 г. 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</si>
</sst>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"/>
    <numFmt numFmtId="185" formatCode="mmm\-yy"/>
    <numFmt numFmtId="186" formatCode="d/mm/yyyy&quot; г.&quot;"/>
    <numFmt numFmtId="187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top" wrapText="1"/>
    </xf>
    <xf numFmtId="2" fontId="16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6" xfId="0" applyFont="1" applyBorder="1" applyAlignment="1">
      <alignment horizontal="left"/>
    </xf>
    <xf numFmtId="0" fontId="16" fillId="32" borderId="17" xfId="0" applyFont="1" applyFill="1" applyBorder="1" applyAlignment="1">
      <alignment horizontal="center" vertical="top" wrapText="1"/>
    </xf>
    <xf numFmtId="0" fontId="18" fillId="32" borderId="18" xfId="0" applyFont="1" applyFill="1" applyBorder="1" applyAlignment="1">
      <alignment horizontal="left"/>
    </xf>
    <xf numFmtId="0" fontId="1" fillId="32" borderId="17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 wrapText="1"/>
    </xf>
    <xf numFmtId="0" fontId="18" fillId="0" borderId="0" xfId="0" applyFont="1" applyAlignment="1">
      <alignment horizontal="left"/>
    </xf>
    <xf numFmtId="2" fontId="19" fillId="0" borderId="0" xfId="0" applyNumberFormat="1" applyFont="1" applyAlignment="1">
      <alignment horizontal="right"/>
    </xf>
    <xf numFmtId="0" fontId="1" fillId="0" borderId="19" xfId="0" applyFont="1" applyBorder="1" applyAlignment="1" quotePrefix="1">
      <alignment horizontal="center" vertical="top" wrapText="1"/>
    </xf>
    <xf numFmtId="0" fontId="1" fillId="0" borderId="20" xfId="0" applyFont="1" applyBorder="1" applyAlignment="1" quotePrefix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2" fontId="19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6" fillId="32" borderId="17" xfId="0" applyFont="1" applyFill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2" fontId="21" fillId="0" borderId="0" xfId="0" applyNumberFormat="1" applyFont="1" applyFill="1" applyBorder="1" applyAlignment="1">
      <alignment vertical="top" wrapText="1"/>
    </xf>
    <xf numFmtId="1" fontId="18" fillId="0" borderId="13" xfId="0" applyNumberFormat="1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vertical="top" wrapText="1"/>
    </xf>
    <xf numFmtId="1" fontId="16" fillId="32" borderId="17" xfId="0" applyNumberFormat="1" applyFont="1" applyFill="1" applyBorder="1" applyAlignment="1">
      <alignment vertical="top" wrapText="1"/>
    </xf>
    <xf numFmtId="1" fontId="16" fillId="33" borderId="17" xfId="0" applyNumberFormat="1" applyFont="1" applyFill="1" applyBorder="1" applyAlignment="1">
      <alignment vertical="top" wrapText="1"/>
    </xf>
    <xf numFmtId="0" fontId="16" fillId="32" borderId="23" xfId="0" applyFont="1" applyFill="1" applyBorder="1" applyAlignment="1">
      <alignment vertical="top" wrapText="1"/>
    </xf>
    <xf numFmtId="1" fontId="16" fillId="0" borderId="24" xfId="0" applyNumberFormat="1" applyFont="1" applyBorder="1" applyAlignment="1">
      <alignment vertical="top" wrapText="1"/>
    </xf>
    <xf numFmtId="0" fontId="18" fillId="0" borderId="2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9" xfId="0" applyFont="1" applyBorder="1" applyAlignment="1" quotePrefix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 quotePrefix="1">
      <alignment horizontal="center" vertical="center" wrapText="1"/>
    </xf>
    <xf numFmtId="2" fontId="16" fillId="0" borderId="29" xfId="0" applyNumberFormat="1" applyFont="1" applyBorder="1" applyAlignment="1">
      <alignment vertical="top" wrapText="1"/>
    </xf>
    <xf numFmtId="0" fontId="0" fillId="0" borderId="30" xfId="0" applyBorder="1" applyAlignment="1">
      <alignment/>
    </xf>
    <xf numFmtId="0" fontId="18" fillId="0" borderId="3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 quotePrefix="1">
      <alignment horizontal="center" vertical="center" wrapText="1"/>
    </xf>
    <xf numFmtId="2" fontId="19" fillId="0" borderId="19" xfId="0" applyNumberFormat="1" applyFont="1" applyBorder="1" applyAlignment="1" quotePrefix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4" xfId="0" applyFont="1" applyBorder="1" applyAlignment="1" quotePrefix="1">
      <alignment horizontal="center" vertical="center" wrapText="1"/>
    </xf>
    <xf numFmtId="0" fontId="19" fillId="0" borderId="15" xfId="0" applyFont="1" applyBorder="1" applyAlignment="1" quotePrefix="1">
      <alignment horizontal="center" vertical="center" wrapText="1"/>
    </xf>
    <xf numFmtId="0" fontId="16" fillId="0" borderId="15" xfId="0" applyFont="1" applyBorder="1" applyAlignment="1">
      <alignment horizontal="right" vertical="center" wrapText="1"/>
    </xf>
    <xf numFmtId="1" fontId="18" fillId="0" borderId="15" xfId="0" applyNumberFormat="1" applyFont="1" applyBorder="1" applyAlignment="1">
      <alignment horizontal="right" vertical="center" wrapText="1"/>
    </xf>
    <xf numFmtId="0" fontId="18" fillId="0" borderId="24" xfId="0" applyFont="1" applyBorder="1" applyAlignment="1">
      <alignment horizontal="right" wrapText="1"/>
    </xf>
    <xf numFmtId="0" fontId="1" fillId="0" borderId="19" xfId="0" applyFont="1" applyBorder="1" applyAlignment="1">
      <alignment horizontal="right" vertical="center" wrapText="1"/>
    </xf>
    <xf numFmtId="0" fontId="19" fillId="0" borderId="19" xfId="0" applyFont="1" applyBorder="1" applyAlignment="1">
      <alignment horizontal="right" vertical="center" wrapText="1"/>
    </xf>
    <xf numFmtId="2" fontId="19" fillId="0" borderId="19" xfId="0" applyNumberFormat="1" applyFont="1" applyBorder="1" applyAlignment="1">
      <alignment horizontal="right" vertical="center" wrapText="1"/>
    </xf>
    <xf numFmtId="0" fontId="19" fillId="0" borderId="35" xfId="0" applyFont="1" applyBorder="1" applyAlignment="1">
      <alignment horizontal="right" vertical="center" wrapText="1"/>
    </xf>
    <xf numFmtId="0" fontId="16" fillId="0" borderId="26" xfId="0" applyFont="1" applyBorder="1" applyAlignment="1">
      <alignment horizontal="right" vertical="center" wrapText="1"/>
    </xf>
    <xf numFmtId="1" fontId="18" fillId="0" borderId="26" xfId="0" applyNumberFormat="1" applyFont="1" applyBorder="1" applyAlignment="1">
      <alignment horizontal="right" vertical="center" wrapText="1"/>
    </xf>
    <xf numFmtId="0" fontId="18" fillId="0" borderId="36" xfId="0" applyFont="1" applyBorder="1" applyAlignment="1">
      <alignment horizontal="right" wrapText="1"/>
    </xf>
    <xf numFmtId="0" fontId="1" fillId="0" borderId="28" xfId="0" applyFont="1" applyBorder="1" applyAlignment="1">
      <alignment horizontal="right" vertical="center" wrapText="1"/>
    </xf>
    <xf numFmtId="0" fontId="19" fillId="0" borderId="28" xfId="0" applyFont="1" applyBorder="1" applyAlignment="1">
      <alignment horizontal="right" vertical="center" wrapText="1"/>
    </xf>
    <xf numFmtId="2" fontId="19" fillId="0" borderId="28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 horizontal="right" vertical="center" wrapText="1"/>
    </xf>
    <xf numFmtId="0" fontId="19" fillId="0" borderId="37" xfId="0" applyFont="1" applyBorder="1" applyAlignment="1">
      <alignment horizontal="right" wrapText="1"/>
    </xf>
    <xf numFmtId="1" fontId="19" fillId="0" borderId="19" xfId="0" applyNumberFormat="1" applyFont="1" applyBorder="1" applyAlignment="1">
      <alignment horizontal="right" vertical="center" wrapText="1"/>
    </xf>
    <xf numFmtId="0" fontId="19" fillId="0" borderId="35" xfId="0" applyFont="1" applyBorder="1" applyAlignment="1">
      <alignment horizontal="right" wrapText="1"/>
    </xf>
    <xf numFmtId="2" fontId="19" fillId="0" borderId="15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2" fontId="18" fillId="0" borderId="15" xfId="0" applyNumberFormat="1" applyFont="1" applyBorder="1" applyAlignment="1">
      <alignment horizontal="right" vertical="center" wrapText="1"/>
    </xf>
    <xf numFmtId="0" fontId="18" fillId="0" borderId="24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right" vertical="center" wrapText="1"/>
    </xf>
    <xf numFmtId="0" fontId="18" fillId="0" borderId="32" xfId="0" applyFont="1" applyBorder="1" applyAlignment="1">
      <alignment horizontal="right" vertical="center" wrapText="1"/>
    </xf>
    <xf numFmtId="2" fontId="18" fillId="0" borderId="32" xfId="0" applyNumberFormat="1" applyFont="1" applyBorder="1" applyAlignment="1">
      <alignment horizontal="right" vertical="center" wrapText="1"/>
    </xf>
    <xf numFmtId="0" fontId="18" fillId="0" borderId="38" xfId="0" applyFont="1" applyBorder="1" applyAlignment="1">
      <alignment horizontal="right" wrapText="1"/>
    </xf>
    <xf numFmtId="0" fontId="18" fillId="0" borderId="26" xfId="0" applyFont="1" applyBorder="1" applyAlignment="1">
      <alignment horizontal="right" vertical="center" wrapText="1"/>
    </xf>
    <xf numFmtId="2" fontId="18" fillId="0" borderId="26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9" fillId="0" borderId="34" xfId="0" applyFont="1" applyBorder="1" applyAlignment="1">
      <alignment horizontal="right" vertical="center" wrapText="1"/>
    </xf>
    <xf numFmtId="0" fontId="19" fillId="0" borderId="39" xfId="0" applyFont="1" applyBorder="1" applyAlignment="1">
      <alignment horizontal="right" wrapText="1"/>
    </xf>
    <xf numFmtId="2" fontId="19" fillId="0" borderId="40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horizontal="right" vertical="center" wrapText="1"/>
    </xf>
    <xf numFmtId="2" fontId="19" fillId="0" borderId="34" xfId="0" applyNumberFormat="1" applyFont="1" applyBorder="1" applyAlignment="1">
      <alignment horizontal="right" vertical="center" wrapText="1"/>
    </xf>
    <xf numFmtId="0" fontId="19" fillId="0" borderId="39" xfId="0" applyFont="1" applyBorder="1" applyAlignment="1">
      <alignment horizontal="right" vertical="center" wrapText="1"/>
    </xf>
    <xf numFmtId="0" fontId="18" fillId="32" borderId="18" xfId="0" applyFont="1" applyFill="1" applyBorder="1" applyAlignment="1">
      <alignment horizontal="left" vertical="top" wrapText="1"/>
    </xf>
    <xf numFmtId="0" fontId="18" fillId="0" borderId="41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/>
    </xf>
    <xf numFmtId="0" fontId="18" fillId="33" borderId="18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vertical="top" wrapText="1"/>
    </xf>
    <xf numFmtId="0" fontId="16" fillId="0" borderId="24" xfId="0" applyFont="1" applyFill="1" applyBorder="1" applyAlignment="1">
      <alignment vertical="top" wrapText="1"/>
    </xf>
    <xf numFmtId="0" fontId="19" fillId="0" borderId="27" xfId="0" applyFont="1" applyFill="1" applyBorder="1" applyAlignment="1">
      <alignment horizontal="left" vertical="top" wrapText="1"/>
    </xf>
    <xf numFmtId="17" fontId="1" fillId="0" borderId="28" xfId="0" applyNumberFormat="1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2" fontId="1" fillId="0" borderId="28" xfId="0" applyNumberFormat="1" applyFont="1" applyFill="1" applyBorder="1" applyAlignment="1">
      <alignment vertical="top" wrapText="1"/>
    </xf>
    <xf numFmtId="0" fontId="19" fillId="0" borderId="37" xfId="0" applyFont="1" applyFill="1" applyBorder="1" applyAlignment="1">
      <alignment/>
    </xf>
    <xf numFmtId="0" fontId="19" fillId="0" borderId="43" xfId="0" applyFont="1" applyFill="1" applyBorder="1" applyAlignment="1" quotePrefix="1">
      <alignment horizontal="center" vertical="center" wrapText="1"/>
    </xf>
    <xf numFmtId="0" fontId="1" fillId="0" borderId="43" xfId="0" applyFont="1" applyFill="1" applyBorder="1" applyAlignment="1">
      <alignment horizontal="right" vertical="center" wrapText="1"/>
    </xf>
    <xf numFmtId="0" fontId="19" fillId="0" borderId="43" xfId="0" applyFont="1" applyFill="1" applyBorder="1" applyAlignment="1">
      <alignment horizontal="right" vertical="center" wrapText="1"/>
    </xf>
    <xf numFmtId="2" fontId="19" fillId="0" borderId="43" xfId="0" applyNumberFormat="1" applyFont="1" applyFill="1" applyBorder="1" applyAlignment="1">
      <alignment horizontal="right" vertical="center" wrapText="1"/>
    </xf>
    <xf numFmtId="0" fontId="19" fillId="0" borderId="44" xfId="0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horizontal="left"/>
    </xf>
    <xf numFmtId="17" fontId="16" fillId="0" borderId="15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9" fillId="0" borderId="21" xfId="0" applyFont="1" applyFill="1" applyBorder="1" applyAlignment="1">
      <alignment horizontal="left" vertical="top" wrapText="1"/>
    </xf>
    <xf numFmtId="17" fontId="1" fillId="0" borderId="19" xfId="0" applyNumberFormat="1" applyFont="1" applyFill="1" applyBorder="1" applyAlignment="1" quotePrefix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2" fontId="1" fillId="0" borderId="19" xfId="0" applyNumberFormat="1" applyFont="1" applyFill="1" applyBorder="1" applyAlignment="1">
      <alignment vertical="top" wrapText="1"/>
    </xf>
    <xf numFmtId="0" fontId="19" fillId="0" borderId="35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19" xfId="0" applyFont="1" applyFill="1" applyBorder="1" applyAlignment="1" quotePrefix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2" fontId="1" fillId="0" borderId="19" xfId="0" applyNumberFormat="1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8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 quotePrefix="1">
      <alignment horizontal="center" vertical="top" wrapText="1"/>
    </xf>
    <xf numFmtId="0" fontId="16" fillId="0" borderId="32" xfId="0" applyFont="1" applyFill="1" applyBorder="1" applyAlignment="1">
      <alignment vertical="top" wrapText="1"/>
    </xf>
    <xf numFmtId="0" fontId="16" fillId="0" borderId="38" xfId="0" applyFont="1" applyFill="1" applyBorder="1" applyAlignment="1">
      <alignment vertical="top" wrapText="1"/>
    </xf>
    <xf numFmtId="0" fontId="19" fillId="0" borderId="28" xfId="0" applyFont="1" applyFill="1" applyBorder="1" applyAlignment="1" quotePrefix="1">
      <alignment horizontal="center" vertical="top" wrapText="1"/>
    </xf>
    <xf numFmtId="0" fontId="19" fillId="0" borderId="28" xfId="0" applyFont="1" applyFill="1" applyBorder="1" applyAlignment="1">
      <alignment vertical="top" wrapText="1"/>
    </xf>
    <xf numFmtId="0" fontId="19" fillId="0" borderId="45" xfId="0" applyFont="1" applyFill="1" applyBorder="1" applyAlignment="1">
      <alignment/>
    </xf>
    <xf numFmtId="0" fontId="1" fillId="0" borderId="15" xfId="0" applyFont="1" applyFill="1" applyBorder="1" applyAlignment="1" quotePrefix="1">
      <alignment horizontal="center" vertical="top" wrapText="1"/>
    </xf>
    <xf numFmtId="0" fontId="19" fillId="0" borderId="21" xfId="0" applyFont="1" applyFill="1" applyBorder="1" applyAlignment="1">
      <alignment horizontal="left"/>
    </xf>
    <xf numFmtId="0" fontId="1" fillId="0" borderId="19" xfId="0" applyFont="1" applyFill="1" applyBorder="1" applyAlignment="1" quotePrefix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1" fontId="19" fillId="0" borderId="0" xfId="0" applyNumberFormat="1" applyFont="1" applyFill="1" applyAlignment="1">
      <alignment/>
    </xf>
    <xf numFmtId="0" fontId="18" fillId="0" borderId="31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 quotePrefix="1">
      <alignment horizontal="center" vertical="top" wrapText="1"/>
    </xf>
    <xf numFmtId="0" fontId="40" fillId="0" borderId="28" xfId="0" applyFont="1" applyFill="1" applyBorder="1" applyAlignment="1" quotePrefix="1">
      <alignment horizontal="center" vertical="top" wrapText="1"/>
    </xf>
    <xf numFmtId="0" fontId="40" fillId="0" borderId="28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9" fillId="0" borderId="28" xfId="0" applyNumberFormat="1" applyFont="1" applyFill="1" applyBorder="1" applyAlignment="1">
      <alignment vertical="top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2" fontId="16" fillId="0" borderId="49" xfId="0" applyNumberFormat="1" applyFont="1" applyBorder="1" applyAlignment="1">
      <alignment horizontal="center" vertical="center" wrapText="1"/>
    </xf>
    <xf numFmtId="2" fontId="18" fillId="0" borderId="40" xfId="0" applyNumberFormat="1" applyFont="1" applyBorder="1" applyAlignment="1">
      <alignment horizontal="center" vertical="center" wrapText="1"/>
    </xf>
    <xf numFmtId="2" fontId="18" fillId="0" borderId="50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/>
    </xf>
    <xf numFmtId="0" fontId="16" fillId="0" borderId="5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/>
    </xf>
    <xf numFmtId="0" fontId="16" fillId="0" borderId="5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6" fillId="0" borderId="57" xfId="0" applyFont="1" applyBorder="1" applyAlignment="1">
      <alignment horizontal="center" vertical="top" wrapText="1"/>
    </xf>
    <xf numFmtId="0" fontId="16" fillId="0" borderId="58" xfId="0" applyFont="1" applyBorder="1" applyAlignment="1">
      <alignment horizontal="center" vertical="top" wrapText="1"/>
    </xf>
    <xf numFmtId="0" fontId="0" fillId="0" borderId="59" xfId="0" applyBorder="1" applyAlignment="1">
      <alignment/>
    </xf>
    <xf numFmtId="1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70">
      <selection activeCell="I94" sqref="I94"/>
    </sheetView>
  </sheetViews>
  <sheetFormatPr defaultColWidth="9.140625" defaultRowHeight="12.75"/>
  <cols>
    <col min="1" max="1" width="18.28125" style="12" customWidth="1"/>
    <col min="2" max="2" width="11.140625" style="13" customWidth="1"/>
    <col min="3" max="3" width="12.28125" style="16" customWidth="1"/>
    <col min="4" max="4" width="11.8515625" style="16" customWidth="1"/>
    <col min="5" max="5" width="12.421875" style="33" customWidth="1"/>
    <col min="6" max="6" width="10.57421875" style="16" customWidth="1"/>
    <col min="7" max="7" width="12.57421875" style="16" customWidth="1"/>
    <col min="8" max="8" width="9.140625" style="16" customWidth="1"/>
    <col min="9" max="9" width="9.140625" style="14" customWidth="1"/>
    <col min="10" max="10" width="10.140625" style="14" customWidth="1"/>
    <col min="11" max="16384" width="9.140625" style="14" customWidth="1"/>
  </cols>
  <sheetData>
    <row r="1" ht="15">
      <c r="H1" s="16" t="s">
        <v>19</v>
      </c>
    </row>
    <row r="2" spans="1:8" ht="15">
      <c r="A2" s="172" t="s">
        <v>20</v>
      </c>
      <c r="B2" s="173"/>
      <c r="C2" s="173"/>
      <c r="D2" s="173"/>
      <c r="E2" s="173"/>
      <c r="F2" s="173"/>
      <c r="G2" s="173"/>
      <c r="H2" s="173"/>
    </row>
    <row r="4" spans="1:8" ht="15">
      <c r="A4" s="174" t="s">
        <v>18</v>
      </c>
      <c r="B4" s="174"/>
      <c r="C4" s="174"/>
      <c r="D4" s="174"/>
      <c r="E4" s="174"/>
      <c r="F4" s="174"/>
      <c r="G4" s="174"/>
      <c r="H4" s="174"/>
    </row>
    <row r="6" spans="1:8" ht="20.25" customHeight="1">
      <c r="A6" s="175" t="s">
        <v>8</v>
      </c>
      <c r="B6" s="176"/>
      <c r="C6" s="176"/>
      <c r="D6" s="176"/>
      <c r="E6" s="176"/>
      <c r="F6" s="176"/>
      <c r="G6" s="176"/>
      <c r="H6" s="177"/>
    </row>
    <row r="7" spans="1:8" ht="15">
      <c r="A7" s="178" t="s">
        <v>0</v>
      </c>
      <c r="B7" s="179"/>
      <c r="C7" s="179"/>
      <c r="D7" s="179"/>
      <c r="E7" s="179"/>
      <c r="F7" s="179"/>
      <c r="G7" s="179"/>
      <c r="H7" s="173"/>
    </row>
    <row r="8" spans="1:8" ht="15">
      <c r="A8" s="178" t="s">
        <v>75</v>
      </c>
      <c r="B8" s="173"/>
      <c r="C8" s="173"/>
      <c r="D8" s="173"/>
      <c r="E8" s="173"/>
      <c r="F8" s="173"/>
      <c r="G8" s="173"/>
      <c r="H8" s="173"/>
    </row>
    <row r="9" ht="15.75" customHeight="1" thickBot="1"/>
    <row r="10" spans="1:8" ht="27.75" customHeight="1">
      <c r="A10" s="150" t="s">
        <v>3</v>
      </c>
      <c r="B10" s="153" t="s">
        <v>4</v>
      </c>
      <c r="C10" s="153" t="s">
        <v>5</v>
      </c>
      <c r="D10" s="153" t="s">
        <v>6</v>
      </c>
      <c r="E10" s="156" t="s">
        <v>40</v>
      </c>
      <c r="F10" s="164" t="s">
        <v>1</v>
      </c>
      <c r="G10" s="165"/>
      <c r="H10" s="166"/>
    </row>
    <row r="11" spans="1:8" ht="24.75" customHeight="1">
      <c r="A11" s="151"/>
      <c r="B11" s="154"/>
      <c r="C11" s="159"/>
      <c r="D11" s="154"/>
      <c r="E11" s="157"/>
      <c r="F11" s="167"/>
      <c r="G11" s="168"/>
      <c r="H11" s="169"/>
    </row>
    <row r="12" spans="1:8" ht="39" customHeight="1" thickBot="1">
      <c r="A12" s="152"/>
      <c r="B12" s="155"/>
      <c r="C12" s="160"/>
      <c r="D12" s="155"/>
      <c r="E12" s="158"/>
      <c r="F12" s="1" t="s">
        <v>21</v>
      </c>
      <c r="G12" s="1" t="s">
        <v>22</v>
      </c>
      <c r="H12" s="2" t="s">
        <v>23</v>
      </c>
    </row>
    <row r="13" spans="1:8" ht="17.25" customHeight="1" thickBot="1">
      <c r="A13" s="3">
        <v>1</v>
      </c>
      <c r="B13" s="4">
        <v>2</v>
      </c>
      <c r="C13" s="5">
        <v>3</v>
      </c>
      <c r="D13" s="4">
        <v>4</v>
      </c>
      <c r="E13" s="41">
        <v>5</v>
      </c>
      <c r="F13" s="5">
        <v>6</v>
      </c>
      <c r="G13" s="5">
        <v>7</v>
      </c>
      <c r="H13" s="18">
        <v>8</v>
      </c>
    </row>
    <row r="14" spans="1:8" ht="17.25" customHeight="1">
      <c r="A14" s="170" t="s">
        <v>43</v>
      </c>
      <c r="B14" s="171"/>
      <c r="C14" s="171"/>
      <c r="D14" s="171"/>
      <c r="E14" s="171"/>
      <c r="F14" s="171"/>
      <c r="G14" s="171"/>
      <c r="H14" s="34"/>
    </row>
    <row r="15" spans="1:8" ht="17.25" customHeight="1">
      <c r="A15" s="57" t="s">
        <v>25</v>
      </c>
      <c r="B15" s="58"/>
      <c r="C15" s="64">
        <f>SUM(C16)</f>
        <v>1500</v>
      </c>
      <c r="D15" s="64">
        <f>SUM(D16)</f>
        <v>1478</v>
      </c>
      <c r="E15" s="65"/>
      <c r="F15" s="64">
        <f>SUM(F16)</f>
        <v>20</v>
      </c>
      <c r="G15" s="64">
        <f>SUM(G16)</f>
        <v>570</v>
      </c>
      <c r="H15" s="66">
        <f>SUM(H16)</f>
        <v>888</v>
      </c>
    </row>
    <row r="16" spans="1:8" ht="17.25" customHeight="1">
      <c r="A16" s="49" t="s">
        <v>16</v>
      </c>
      <c r="B16" s="50" t="s">
        <v>54</v>
      </c>
      <c r="C16" s="67">
        <v>1500</v>
      </c>
      <c r="D16" s="68">
        <v>1478</v>
      </c>
      <c r="E16" s="69">
        <f aca="true" t="shared" si="0" ref="E16:E61">D16*100/C16</f>
        <v>98.53333333333333</v>
      </c>
      <c r="F16" s="67">
        <v>20</v>
      </c>
      <c r="G16" s="67">
        <v>570</v>
      </c>
      <c r="H16" s="70">
        <v>888</v>
      </c>
    </row>
    <row r="17" spans="1:8" ht="17.25" customHeight="1">
      <c r="A17" s="47" t="s">
        <v>27</v>
      </c>
      <c r="B17" s="48"/>
      <c r="C17" s="71">
        <f>SUM(C18:C20)</f>
        <v>134060</v>
      </c>
      <c r="D17" s="71">
        <f>SUM(D18:D20)</f>
        <v>126294</v>
      </c>
      <c r="E17" s="72"/>
      <c r="F17" s="71">
        <f>SUM(F18:F20)</f>
        <v>21134</v>
      </c>
      <c r="G17" s="71">
        <f>SUM(G18:G20)</f>
        <v>51257</v>
      </c>
      <c r="H17" s="73">
        <f>SUM(H18:H20)</f>
        <v>53903</v>
      </c>
    </row>
    <row r="18" spans="1:8" ht="27" customHeight="1">
      <c r="A18" s="51" t="s">
        <v>45</v>
      </c>
      <c r="B18" s="52" t="s">
        <v>46</v>
      </c>
      <c r="C18" s="74">
        <v>125000</v>
      </c>
      <c r="D18" s="75">
        <v>120442</v>
      </c>
      <c r="E18" s="76">
        <f>D18*100/C18</f>
        <v>96.3536</v>
      </c>
      <c r="F18" s="74">
        <v>20890</v>
      </c>
      <c r="G18" s="74">
        <v>48972</v>
      </c>
      <c r="H18" s="77">
        <v>50580</v>
      </c>
    </row>
    <row r="19" spans="1:8" ht="17.25" customHeight="1">
      <c r="A19" s="51" t="s">
        <v>64</v>
      </c>
      <c r="B19" s="52" t="s">
        <v>65</v>
      </c>
      <c r="C19" s="74">
        <v>3960</v>
      </c>
      <c r="D19" s="75">
        <v>1642</v>
      </c>
      <c r="E19" s="76">
        <f>D19*100/C19</f>
        <v>41.464646464646464</v>
      </c>
      <c r="F19" s="74">
        <v>224</v>
      </c>
      <c r="G19" s="74">
        <v>565</v>
      </c>
      <c r="H19" s="78">
        <v>853</v>
      </c>
    </row>
    <row r="20" spans="1:8" ht="17.25" customHeight="1">
      <c r="A20" s="49" t="s">
        <v>37</v>
      </c>
      <c r="B20" s="50" t="s">
        <v>62</v>
      </c>
      <c r="C20" s="67">
        <v>5100</v>
      </c>
      <c r="D20" s="68">
        <v>4210</v>
      </c>
      <c r="E20" s="79">
        <f t="shared" si="0"/>
        <v>82.54901960784314</v>
      </c>
      <c r="F20" s="67">
        <v>20</v>
      </c>
      <c r="G20" s="67">
        <v>1720</v>
      </c>
      <c r="H20" s="80">
        <v>2470</v>
      </c>
    </row>
    <row r="21" spans="1:8" ht="17.25" customHeight="1">
      <c r="A21" s="57" t="s">
        <v>17</v>
      </c>
      <c r="B21" s="58"/>
      <c r="C21" s="64">
        <f>SUM(C22:C23)</f>
        <v>3200</v>
      </c>
      <c r="D21" s="64">
        <f>SUM(D22:D23)</f>
        <v>3002</v>
      </c>
      <c r="E21" s="81"/>
      <c r="F21" s="64">
        <f>SUM(F22:F23)</f>
        <v>70</v>
      </c>
      <c r="G21" s="64">
        <f>SUM(G22:G23)</f>
        <v>433</v>
      </c>
      <c r="H21" s="66">
        <f>SUM(H22:H23)</f>
        <v>2499</v>
      </c>
    </row>
    <row r="22" spans="1:8" ht="17.25" customHeight="1">
      <c r="A22" s="51" t="s">
        <v>37</v>
      </c>
      <c r="B22" s="52" t="s">
        <v>62</v>
      </c>
      <c r="C22" s="74">
        <v>1200</v>
      </c>
      <c r="D22" s="75">
        <v>1100</v>
      </c>
      <c r="E22" s="76">
        <f t="shared" si="0"/>
        <v>91.66666666666667</v>
      </c>
      <c r="F22" s="74">
        <v>50</v>
      </c>
      <c r="G22" s="74">
        <v>276</v>
      </c>
      <c r="H22" s="78">
        <v>774</v>
      </c>
    </row>
    <row r="23" spans="1:8" ht="17.25" customHeight="1">
      <c r="A23" s="49" t="s">
        <v>16</v>
      </c>
      <c r="B23" s="50" t="s">
        <v>57</v>
      </c>
      <c r="C23" s="67">
        <v>2000</v>
      </c>
      <c r="D23" s="68">
        <v>1902</v>
      </c>
      <c r="E23" s="69">
        <f t="shared" si="0"/>
        <v>95.1</v>
      </c>
      <c r="F23" s="67">
        <v>20</v>
      </c>
      <c r="G23" s="67">
        <v>157</v>
      </c>
      <c r="H23" s="70">
        <v>1725</v>
      </c>
    </row>
    <row r="24" spans="1:8" s="20" customFormat="1" ht="17.25" customHeight="1">
      <c r="A24" s="57" t="s">
        <v>30</v>
      </c>
      <c r="B24" s="59"/>
      <c r="C24" s="64">
        <f>SUM(C25)</f>
        <v>1980</v>
      </c>
      <c r="D24" s="82">
        <f>SUM(D25)</f>
        <v>1278</v>
      </c>
      <c r="E24" s="83"/>
      <c r="F24" s="64">
        <f>SUM(F25)</f>
        <v>70</v>
      </c>
      <c r="G24" s="64">
        <f>SUM(G25)</f>
        <v>424</v>
      </c>
      <c r="H24" s="84">
        <f>SUM(H25)</f>
        <v>784</v>
      </c>
    </row>
    <row r="25" spans="1:8" ht="17.25" customHeight="1">
      <c r="A25" s="49" t="s">
        <v>64</v>
      </c>
      <c r="B25" s="60" t="s">
        <v>66</v>
      </c>
      <c r="C25" s="67">
        <v>1980</v>
      </c>
      <c r="D25" s="68">
        <v>1278</v>
      </c>
      <c r="E25" s="69">
        <f t="shared" si="0"/>
        <v>64.54545454545455</v>
      </c>
      <c r="F25" s="67">
        <v>70</v>
      </c>
      <c r="G25" s="67">
        <v>424</v>
      </c>
      <c r="H25" s="70">
        <v>784</v>
      </c>
    </row>
    <row r="26" spans="1:8" ht="17.25" customHeight="1">
      <c r="A26" s="55" t="s">
        <v>10</v>
      </c>
      <c r="B26" s="56"/>
      <c r="C26" s="85">
        <f>SUM(C27:C28)</f>
        <v>51880</v>
      </c>
      <c r="D26" s="86">
        <f>SUM(D27:D28)</f>
        <v>40698</v>
      </c>
      <c r="E26" s="87"/>
      <c r="F26" s="85">
        <f>SUM(F27:F28)</f>
        <v>6007</v>
      </c>
      <c r="G26" s="85">
        <f>SUM(G27:G28)</f>
        <v>14566</v>
      </c>
      <c r="H26" s="88">
        <f>SUM(H27:H28)</f>
        <v>20125</v>
      </c>
    </row>
    <row r="27" spans="1:8" ht="17.25" customHeight="1">
      <c r="A27" s="51" t="s">
        <v>45</v>
      </c>
      <c r="B27" s="52" t="s">
        <v>47</v>
      </c>
      <c r="C27" s="74">
        <v>40000</v>
      </c>
      <c r="D27" s="75">
        <v>36184</v>
      </c>
      <c r="E27" s="76">
        <f t="shared" si="0"/>
        <v>90.46</v>
      </c>
      <c r="F27" s="74">
        <v>5789</v>
      </c>
      <c r="G27" s="74">
        <v>13000</v>
      </c>
      <c r="H27" s="78">
        <v>17395</v>
      </c>
    </row>
    <row r="28" spans="1:8" ht="17.25" customHeight="1">
      <c r="A28" s="49" t="s">
        <v>64</v>
      </c>
      <c r="B28" s="50" t="s">
        <v>66</v>
      </c>
      <c r="C28" s="67">
        <v>11880</v>
      </c>
      <c r="D28" s="68">
        <v>4514</v>
      </c>
      <c r="E28" s="69">
        <f t="shared" si="0"/>
        <v>37.996632996633</v>
      </c>
      <c r="F28" s="67">
        <v>218</v>
      </c>
      <c r="G28" s="67">
        <v>1566</v>
      </c>
      <c r="H28" s="80">
        <v>2730</v>
      </c>
    </row>
    <row r="29" spans="1:8" ht="17.25" customHeight="1">
      <c r="A29" s="47" t="s">
        <v>28</v>
      </c>
      <c r="B29" s="48"/>
      <c r="C29" s="71">
        <f>SUM(C30:C32)</f>
        <v>26500</v>
      </c>
      <c r="D29" s="89">
        <f>SUM(D30:D32)</f>
        <v>22411</v>
      </c>
      <c r="E29" s="90"/>
      <c r="F29" s="71">
        <f>SUM(F30:F32)</f>
        <v>10599</v>
      </c>
      <c r="G29" s="71">
        <f>SUM(G30:G32)</f>
        <v>10700</v>
      </c>
      <c r="H29" s="73">
        <f>SUM(H30:H32)</f>
        <v>1112</v>
      </c>
    </row>
    <row r="30" spans="1:8" ht="17.25" customHeight="1">
      <c r="A30" s="51" t="s">
        <v>45</v>
      </c>
      <c r="B30" s="52" t="s">
        <v>49</v>
      </c>
      <c r="C30" s="74">
        <v>15000</v>
      </c>
      <c r="D30" s="75">
        <v>13365</v>
      </c>
      <c r="E30" s="76">
        <f t="shared" si="0"/>
        <v>89.1</v>
      </c>
      <c r="F30" s="74">
        <v>7843</v>
      </c>
      <c r="G30" s="74">
        <v>5450</v>
      </c>
      <c r="H30" s="78">
        <v>72</v>
      </c>
    </row>
    <row r="31" spans="1:8" ht="17.25" customHeight="1">
      <c r="A31" s="61" t="s">
        <v>64</v>
      </c>
      <c r="B31" s="62" t="s">
        <v>67</v>
      </c>
      <c r="C31" s="91">
        <v>2300</v>
      </c>
      <c r="D31" s="92">
        <v>1116</v>
      </c>
      <c r="E31" s="76">
        <f t="shared" si="0"/>
        <v>48.52173913043478</v>
      </c>
      <c r="F31" s="91">
        <v>1116</v>
      </c>
      <c r="G31" s="91"/>
      <c r="H31" s="93"/>
    </row>
    <row r="32" spans="1:8" ht="17.25" customHeight="1">
      <c r="A32" s="49" t="s">
        <v>37</v>
      </c>
      <c r="B32" s="50" t="s">
        <v>61</v>
      </c>
      <c r="C32" s="67">
        <v>9200</v>
      </c>
      <c r="D32" s="68">
        <v>7930</v>
      </c>
      <c r="E32" s="94">
        <f t="shared" si="0"/>
        <v>86.19565217391305</v>
      </c>
      <c r="F32" s="67">
        <v>1640</v>
      </c>
      <c r="G32" s="67">
        <v>5250</v>
      </c>
      <c r="H32" s="80">
        <v>1040</v>
      </c>
    </row>
    <row r="33" spans="1:8" ht="17.25" customHeight="1">
      <c r="A33" s="47" t="s">
        <v>24</v>
      </c>
      <c r="B33" s="48"/>
      <c r="C33" s="71">
        <f>SUM(C34:C37)</f>
        <v>24380</v>
      </c>
      <c r="D33" s="71">
        <f>SUM(D34:D37)</f>
        <v>19869</v>
      </c>
      <c r="E33" s="90"/>
      <c r="F33" s="71">
        <f>SUM(F34:F37)</f>
        <v>5669</v>
      </c>
      <c r="G33" s="71">
        <f>SUM(G34:G37)</f>
        <v>7907</v>
      </c>
      <c r="H33" s="95">
        <f>SUM(H34:H37)</f>
        <v>6293</v>
      </c>
    </row>
    <row r="34" spans="1:8" ht="17.25" customHeight="1">
      <c r="A34" s="51" t="s">
        <v>45</v>
      </c>
      <c r="B34" s="52" t="s">
        <v>50</v>
      </c>
      <c r="C34" s="74">
        <v>5000</v>
      </c>
      <c r="D34" s="75">
        <v>3724</v>
      </c>
      <c r="E34" s="76">
        <f t="shared" si="0"/>
        <v>74.48</v>
      </c>
      <c r="F34" s="74">
        <v>2272</v>
      </c>
      <c r="G34" s="74">
        <v>1412</v>
      </c>
      <c r="H34" s="78">
        <v>40</v>
      </c>
    </row>
    <row r="35" spans="1:8" ht="30">
      <c r="A35" s="51" t="s">
        <v>64</v>
      </c>
      <c r="B35" s="52" t="s">
        <v>73</v>
      </c>
      <c r="C35" s="74">
        <v>7680</v>
      </c>
      <c r="D35" s="75">
        <v>5420</v>
      </c>
      <c r="E35" s="76">
        <f t="shared" si="0"/>
        <v>70.57291666666667</v>
      </c>
      <c r="F35" s="74">
        <v>2026</v>
      </c>
      <c r="G35" s="74">
        <v>1931</v>
      </c>
      <c r="H35" s="77">
        <v>1463</v>
      </c>
    </row>
    <row r="36" spans="1:8" ht="17.25" customHeight="1">
      <c r="A36" s="51" t="s">
        <v>37</v>
      </c>
      <c r="B36" s="52" t="s">
        <v>62</v>
      </c>
      <c r="C36" s="74">
        <v>200</v>
      </c>
      <c r="D36" s="75">
        <v>160</v>
      </c>
      <c r="E36" s="76">
        <f t="shared" si="0"/>
        <v>80</v>
      </c>
      <c r="F36" s="74">
        <v>12</v>
      </c>
      <c r="G36" s="74">
        <v>78</v>
      </c>
      <c r="H36" s="78">
        <v>70</v>
      </c>
    </row>
    <row r="37" spans="1:8" ht="17.25" customHeight="1">
      <c r="A37" s="49" t="s">
        <v>16</v>
      </c>
      <c r="B37" s="50" t="s">
        <v>59</v>
      </c>
      <c r="C37" s="67">
        <v>11500</v>
      </c>
      <c r="D37" s="68">
        <v>10565</v>
      </c>
      <c r="E37" s="69">
        <f t="shared" si="0"/>
        <v>91.8695652173913</v>
      </c>
      <c r="F37" s="67">
        <v>1359</v>
      </c>
      <c r="G37" s="67">
        <v>4486</v>
      </c>
      <c r="H37" s="80">
        <v>4720</v>
      </c>
    </row>
    <row r="38" spans="1:8" ht="17.25" customHeight="1">
      <c r="A38" s="47" t="s">
        <v>11</v>
      </c>
      <c r="B38" s="48"/>
      <c r="C38" s="71">
        <f>SUM(C39:C43)</f>
        <v>292370</v>
      </c>
      <c r="D38" s="71">
        <f>SUM(D39:D43)</f>
        <v>234301</v>
      </c>
      <c r="E38" s="90"/>
      <c r="F38" s="71">
        <f>SUM(F39:F43)</f>
        <v>41511</v>
      </c>
      <c r="G38" s="71">
        <f>SUM(G39:G43)</f>
        <v>70322</v>
      </c>
      <c r="H38" s="71">
        <f>SUM(H39:H43)</f>
        <v>122468</v>
      </c>
    </row>
    <row r="39" spans="1:8" ht="30">
      <c r="A39" s="51" t="s">
        <v>45</v>
      </c>
      <c r="B39" s="52" t="s">
        <v>48</v>
      </c>
      <c r="C39" s="74">
        <v>35000</v>
      </c>
      <c r="D39" s="75">
        <v>30351</v>
      </c>
      <c r="E39" s="76">
        <f t="shared" si="0"/>
        <v>86.71714285714286</v>
      </c>
      <c r="F39" s="74">
        <v>8569</v>
      </c>
      <c r="G39" s="74">
        <v>10003</v>
      </c>
      <c r="H39" s="77">
        <v>11779</v>
      </c>
    </row>
    <row r="40" spans="1:8" ht="30">
      <c r="A40" s="51" t="s">
        <v>64</v>
      </c>
      <c r="B40" s="52" t="s">
        <v>72</v>
      </c>
      <c r="C40" s="74">
        <v>162070</v>
      </c>
      <c r="D40" s="75">
        <v>127483</v>
      </c>
      <c r="E40" s="76">
        <f t="shared" si="0"/>
        <v>78.6592213241192</v>
      </c>
      <c r="F40" s="74">
        <v>22717</v>
      </c>
      <c r="G40" s="74">
        <v>30293</v>
      </c>
      <c r="H40" s="77">
        <v>74473</v>
      </c>
    </row>
    <row r="41" spans="1:8" ht="30">
      <c r="A41" s="51" t="s">
        <v>35</v>
      </c>
      <c r="B41" s="52" t="s">
        <v>63</v>
      </c>
      <c r="C41" s="74">
        <v>29000</v>
      </c>
      <c r="D41" s="75">
        <v>24484</v>
      </c>
      <c r="E41" s="76">
        <f t="shared" si="0"/>
        <v>84.42758620689655</v>
      </c>
      <c r="F41" s="74">
        <v>5321</v>
      </c>
      <c r="G41" s="74">
        <v>13042</v>
      </c>
      <c r="H41" s="77">
        <v>6121</v>
      </c>
    </row>
    <row r="42" spans="1:8" ht="30">
      <c r="A42" s="51" t="s">
        <v>37</v>
      </c>
      <c r="B42" s="52" t="s">
        <v>60</v>
      </c>
      <c r="C42" s="74">
        <v>47300</v>
      </c>
      <c r="D42" s="75">
        <v>35280</v>
      </c>
      <c r="E42" s="94">
        <f t="shared" si="0"/>
        <v>74.58773784355179</v>
      </c>
      <c r="F42" s="74">
        <v>2205</v>
      </c>
      <c r="G42" s="74">
        <v>10771</v>
      </c>
      <c r="H42" s="77">
        <v>22304</v>
      </c>
    </row>
    <row r="43" spans="1:8" ht="15">
      <c r="A43" s="49" t="s">
        <v>16</v>
      </c>
      <c r="B43" s="50" t="s">
        <v>58</v>
      </c>
      <c r="C43" s="67">
        <v>19000</v>
      </c>
      <c r="D43" s="68">
        <v>16703</v>
      </c>
      <c r="E43" s="69">
        <f t="shared" si="0"/>
        <v>87.91052631578947</v>
      </c>
      <c r="F43" s="67">
        <v>2699</v>
      </c>
      <c r="G43" s="67">
        <v>6213</v>
      </c>
      <c r="H43" s="70">
        <v>7791</v>
      </c>
    </row>
    <row r="44" spans="1:8" ht="15">
      <c r="A44" s="57" t="s">
        <v>12</v>
      </c>
      <c r="B44" s="63"/>
      <c r="C44" s="64">
        <f>SUM(C45)</f>
        <v>1000</v>
      </c>
      <c r="D44" s="64">
        <f>SUM(D45)</f>
        <v>900</v>
      </c>
      <c r="E44" s="81"/>
      <c r="F44" s="64">
        <f>SUM(F45)</f>
        <v>0</v>
      </c>
      <c r="G44" s="64">
        <f>SUM(G45)</f>
        <v>900</v>
      </c>
      <c r="H44" s="95">
        <f>SUM(H45)</f>
        <v>0</v>
      </c>
    </row>
    <row r="45" spans="1:8" ht="15">
      <c r="A45" s="49" t="s">
        <v>13</v>
      </c>
      <c r="B45" s="50" t="s">
        <v>52</v>
      </c>
      <c r="C45" s="67">
        <v>1000</v>
      </c>
      <c r="D45" s="68">
        <v>900</v>
      </c>
      <c r="E45" s="69">
        <f t="shared" si="0"/>
        <v>90</v>
      </c>
      <c r="F45" s="67">
        <v>0</v>
      </c>
      <c r="G45" s="67">
        <v>900</v>
      </c>
      <c r="H45" s="70">
        <v>0</v>
      </c>
    </row>
    <row r="46" spans="1:8" ht="15">
      <c r="A46" s="57" t="s">
        <v>15</v>
      </c>
      <c r="B46" s="59"/>
      <c r="C46" s="64">
        <f>SUM(C47)</f>
        <v>5940</v>
      </c>
      <c r="D46" s="64">
        <f>SUM(D47)</f>
        <v>5767</v>
      </c>
      <c r="E46" s="83"/>
      <c r="F46" s="64">
        <f>SUM(F47)</f>
        <v>89</v>
      </c>
      <c r="G46" s="64">
        <f>SUM(G47)</f>
        <v>423</v>
      </c>
      <c r="H46" s="64">
        <f>SUM(H47)</f>
        <v>5255</v>
      </c>
    </row>
    <row r="47" spans="1:8" ht="15">
      <c r="A47" s="49" t="s">
        <v>64</v>
      </c>
      <c r="B47" s="60" t="s">
        <v>68</v>
      </c>
      <c r="C47" s="67">
        <v>5940</v>
      </c>
      <c r="D47" s="68">
        <v>5767</v>
      </c>
      <c r="E47" s="69">
        <f t="shared" si="0"/>
        <v>97.08754208754209</v>
      </c>
      <c r="F47" s="67">
        <v>89</v>
      </c>
      <c r="G47" s="67">
        <v>423</v>
      </c>
      <c r="H47" s="70">
        <v>5255</v>
      </c>
    </row>
    <row r="48" spans="1:8" ht="15">
      <c r="A48" s="57" t="s">
        <v>69</v>
      </c>
      <c r="B48" s="59"/>
      <c r="C48" s="64">
        <f>SUM(C49)</f>
        <v>14850</v>
      </c>
      <c r="D48" s="82">
        <f>SUM(D49)</f>
        <v>14631</v>
      </c>
      <c r="E48" s="83"/>
      <c r="F48" s="64">
        <f>SUM(F49)</f>
        <v>846</v>
      </c>
      <c r="G48" s="64">
        <f>SUM(G49)</f>
        <v>4660</v>
      </c>
      <c r="H48" s="84">
        <f>SUM(H49)</f>
        <v>9125</v>
      </c>
    </row>
    <row r="49" spans="1:8" ht="15">
      <c r="A49" s="49" t="s">
        <v>64</v>
      </c>
      <c r="B49" s="60" t="s">
        <v>68</v>
      </c>
      <c r="C49" s="67">
        <v>14850</v>
      </c>
      <c r="D49" s="68">
        <v>14631</v>
      </c>
      <c r="E49" s="69">
        <f t="shared" si="0"/>
        <v>98.52525252525253</v>
      </c>
      <c r="F49" s="67">
        <v>846</v>
      </c>
      <c r="G49" s="67">
        <v>4660</v>
      </c>
      <c r="H49" s="70">
        <v>9125</v>
      </c>
    </row>
    <row r="50" spans="1:8" ht="15">
      <c r="A50" s="57" t="s">
        <v>70</v>
      </c>
      <c r="B50" s="59"/>
      <c r="C50" s="64">
        <f>SUM(C51)</f>
        <v>4950</v>
      </c>
      <c r="D50" s="82">
        <f>SUM(D51)</f>
        <v>4424</v>
      </c>
      <c r="E50" s="83"/>
      <c r="F50" s="64">
        <f>SUM(F51)</f>
        <v>359</v>
      </c>
      <c r="G50" s="64">
        <f>SUM(G51)</f>
        <v>1551</v>
      </c>
      <c r="H50" s="84">
        <f>SUM(H51)</f>
        <v>2514</v>
      </c>
    </row>
    <row r="51" spans="1:8" ht="15">
      <c r="A51" s="49" t="s">
        <v>64</v>
      </c>
      <c r="B51" s="60" t="s">
        <v>65</v>
      </c>
      <c r="C51" s="67">
        <v>4950</v>
      </c>
      <c r="D51" s="68">
        <v>4424</v>
      </c>
      <c r="E51" s="69">
        <f t="shared" si="0"/>
        <v>89.37373737373737</v>
      </c>
      <c r="F51" s="67">
        <v>359</v>
      </c>
      <c r="G51" s="67">
        <v>1551</v>
      </c>
      <c r="H51" s="70">
        <v>2514</v>
      </c>
    </row>
    <row r="52" spans="1:8" ht="15">
      <c r="A52" s="57" t="s">
        <v>31</v>
      </c>
      <c r="B52" s="59"/>
      <c r="C52" s="64">
        <f>SUM(C53)</f>
        <v>10920</v>
      </c>
      <c r="D52" s="82">
        <f>SUM(D53)</f>
        <v>9199</v>
      </c>
      <c r="E52" s="83"/>
      <c r="F52" s="64">
        <f>SUM(F53)</f>
        <v>1137</v>
      </c>
      <c r="G52" s="64">
        <f>SUM(G53)</f>
        <v>2371</v>
      </c>
      <c r="H52" s="84">
        <f>SUM(H53)</f>
        <v>5691</v>
      </c>
    </row>
    <row r="53" spans="1:8" ht="30">
      <c r="A53" s="49" t="s">
        <v>64</v>
      </c>
      <c r="B53" s="60" t="s">
        <v>74</v>
      </c>
      <c r="C53" s="67">
        <v>10920</v>
      </c>
      <c r="D53" s="68">
        <v>9199</v>
      </c>
      <c r="E53" s="69">
        <f t="shared" si="0"/>
        <v>84.23992673992674</v>
      </c>
      <c r="F53" s="67">
        <v>1137</v>
      </c>
      <c r="G53" s="67">
        <v>2371</v>
      </c>
      <c r="H53" s="70">
        <v>5691</v>
      </c>
    </row>
    <row r="54" spans="1:8" ht="17.25" customHeight="1">
      <c r="A54" s="57" t="s">
        <v>44</v>
      </c>
      <c r="B54" s="58"/>
      <c r="C54" s="64">
        <f>SUM(C55:C58)</f>
        <v>31400</v>
      </c>
      <c r="D54" s="64">
        <f>SUM(D55:D58)</f>
        <v>27480</v>
      </c>
      <c r="E54" s="83"/>
      <c r="F54" s="64">
        <f>SUM(F55:F58)</f>
        <v>6050</v>
      </c>
      <c r="G54" s="64">
        <f>SUM(G55:G58)</f>
        <v>13665</v>
      </c>
      <c r="H54" s="64">
        <f>SUM(H55:H58)</f>
        <v>7765</v>
      </c>
    </row>
    <row r="55" spans="1:8" ht="17.25" customHeight="1">
      <c r="A55" s="51" t="s">
        <v>45</v>
      </c>
      <c r="B55" s="52" t="s">
        <v>49</v>
      </c>
      <c r="C55" s="74">
        <v>700</v>
      </c>
      <c r="D55" s="75">
        <v>687</v>
      </c>
      <c r="E55" s="76">
        <f t="shared" si="0"/>
        <v>98.14285714285714</v>
      </c>
      <c r="F55" s="74">
        <v>365</v>
      </c>
      <c r="G55" s="74">
        <v>311</v>
      </c>
      <c r="H55" s="78">
        <v>11</v>
      </c>
    </row>
    <row r="56" spans="1:8" ht="17.25" customHeight="1">
      <c r="A56" s="51" t="s">
        <v>35</v>
      </c>
      <c r="B56" s="52" t="s">
        <v>62</v>
      </c>
      <c r="C56" s="74">
        <v>1500</v>
      </c>
      <c r="D56" s="75">
        <v>1318</v>
      </c>
      <c r="E56" s="76">
        <f t="shared" si="0"/>
        <v>87.86666666666666</v>
      </c>
      <c r="F56" s="74">
        <v>577</v>
      </c>
      <c r="G56" s="74">
        <v>741</v>
      </c>
      <c r="H56" s="78"/>
    </row>
    <row r="57" spans="1:8" ht="17.25" customHeight="1">
      <c r="A57" s="51" t="s">
        <v>37</v>
      </c>
      <c r="B57" s="52" t="s">
        <v>62</v>
      </c>
      <c r="C57" s="74">
        <v>1000</v>
      </c>
      <c r="D57" s="75">
        <v>620</v>
      </c>
      <c r="E57" s="76">
        <f t="shared" si="0"/>
        <v>62</v>
      </c>
      <c r="F57" s="74">
        <v>10</v>
      </c>
      <c r="G57" s="74">
        <v>440</v>
      </c>
      <c r="H57" s="78">
        <v>170</v>
      </c>
    </row>
    <row r="58" spans="1:8" ht="17.25" customHeight="1">
      <c r="A58" s="49" t="s">
        <v>16</v>
      </c>
      <c r="B58" s="50" t="s">
        <v>58</v>
      </c>
      <c r="C58" s="67">
        <v>28200</v>
      </c>
      <c r="D58" s="68">
        <v>24855</v>
      </c>
      <c r="E58" s="69">
        <f t="shared" si="0"/>
        <v>88.13829787234043</v>
      </c>
      <c r="F58" s="67">
        <v>5098</v>
      </c>
      <c r="G58" s="67">
        <v>12173</v>
      </c>
      <c r="H58" s="80">
        <v>7584</v>
      </c>
    </row>
    <row r="59" spans="1:8" ht="17.25" customHeight="1">
      <c r="A59" s="57" t="s">
        <v>7</v>
      </c>
      <c r="B59" s="58"/>
      <c r="C59" s="64">
        <f>SUM(C60:C61)</f>
        <v>16855</v>
      </c>
      <c r="D59" s="82">
        <f>SUM(D60:D61)</f>
        <v>10416</v>
      </c>
      <c r="E59" s="83"/>
      <c r="F59" s="64">
        <f>SUM(F60:F61)</f>
        <v>7913</v>
      </c>
      <c r="G59" s="64">
        <f>SUM(G60:G61)</f>
        <v>2296</v>
      </c>
      <c r="H59" s="66">
        <f>SUM(H60:H61)</f>
        <v>207</v>
      </c>
    </row>
    <row r="60" spans="1:8" ht="28.5" customHeight="1">
      <c r="A60" s="51" t="s">
        <v>45</v>
      </c>
      <c r="B60" s="52" t="s">
        <v>51</v>
      </c>
      <c r="C60" s="74">
        <v>12355</v>
      </c>
      <c r="D60" s="75">
        <v>9093</v>
      </c>
      <c r="E60" s="76">
        <f t="shared" si="0"/>
        <v>73.59773371104816</v>
      </c>
      <c r="F60" s="74">
        <v>6590</v>
      </c>
      <c r="G60" s="74">
        <v>2296</v>
      </c>
      <c r="H60" s="77">
        <v>207</v>
      </c>
    </row>
    <row r="61" spans="1:8" ht="15.75" thickBot="1">
      <c r="A61" s="61" t="s">
        <v>64</v>
      </c>
      <c r="B61" s="62" t="s">
        <v>71</v>
      </c>
      <c r="C61" s="91">
        <v>4500</v>
      </c>
      <c r="D61" s="92">
        <v>1323</v>
      </c>
      <c r="E61" s="96">
        <f t="shared" si="0"/>
        <v>29.4</v>
      </c>
      <c r="F61" s="91">
        <v>1323</v>
      </c>
      <c r="G61" s="91"/>
      <c r="H61" s="97"/>
    </row>
    <row r="62" spans="1:8" s="20" customFormat="1" ht="15.75" thickBot="1">
      <c r="A62" s="98" t="s">
        <v>2</v>
      </c>
      <c r="B62" s="22"/>
      <c r="C62" s="37">
        <f>C15+C17+C21+C24+C26+C29+C33+C38+C44+C46+C48+C52+C50+C54+C59</f>
        <v>621785</v>
      </c>
      <c r="D62" s="37">
        <f>D15+D17+D21+D24+D26+D29+D33+D38+D44+D46+D48+D52+D50+D54+D59</f>
        <v>522148</v>
      </c>
      <c r="E62" s="37"/>
      <c r="F62" s="37">
        <f>F15+F17+F21+F24+F26+F29+F33+F38+F44+F46+F48+F52+F50+F54+F59</f>
        <v>101474</v>
      </c>
      <c r="G62" s="37">
        <f>G15+G17+G21+G24+G26+G29+G33+G38+G44+G46+G48+G52+G50+G54+G59</f>
        <v>182045</v>
      </c>
      <c r="H62" s="45">
        <f>H15+H17+H21+H24+H26+H29+H33+H38+H44+H46+H48+H52+H50+H54+H59</f>
        <v>238629</v>
      </c>
    </row>
    <row r="63" spans="1:8" ht="15">
      <c r="A63" s="170" t="s">
        <v>41</v>
      </c>
      <c r="B63" s="171"/>
      <c r="C63" s="171"/>
      <c r="D63" s="171"/>
      <c r="E63" s="171"/>
      <c r="F63" s="171"/>
      <c r="G63" s="171"/>
      <c r="H63" s="34"/>
    </row>
    <row r="64" spans="1:8" ht="15">
      <c r="A64" s="103" t="s">
        <v>11</v>
      </c>
      <c r="B64" s="104"/>
      <c r="C64" s="105">
        <f>SUM(C65:C66)</f>
        <v>500</v>
      </c>
      <c r="D64" s="105">
        <f>SUM(D65:D66)</f>
        <v>11033</v>
      </c>
      <c r="E64" s="105"/>
      <c r="F64" s="105">
        <f>SUM(F65:F66)</f>
        <v>3663</v>
      </c>
      <c r="G64" s="105">
        <f>SUM(G65:G66)</f>
        <v>6020</v>
      </c>
      <c r="H64" s="106">
        <f>SUM(H65:H66)</f>
        <v>1350</v>
      </c>
    </row>
    <row r="65" spans="1:8" ht="15" customHeight="1">
      <c r="A65" s="107" t="s">
        <v>35</v>
      </c>
      <c r="B65" s="108"/>
      <c r="C65" s="109"/>
      <c r="D65" s="109">
        <v>10583</v>
      </c>
      <c r="E65" s="110"/>
      <c r="F65" s="109">
        <v>3663</v>
      </c>
      <c r="G65" s="109">
        <v>5920</v>
      </c>
      <c r="H65" s="111">
        <v>1000</v>
      </c>
    </row>
    <row r="66" spans="1:8" ht="29.25" customHeight="1">
      <c r="A66" s="107" t="s">
        <v>37</v>
      </c>
      <c r="B66" s="112" t="s">
        <v>38</v>
      </c>
      <c r="C66" s="113">
        <v>500</v>
      </c>
      <c r="D66" s="114">
        <v>450</v>
      </c>
      <c r="E66" s="115">
        <f>D66*100/C66</f>
        <v>90</v>
      </c>
      <c r="F66" s="113">
        <v>0</v>
      </c>
      <c r="G66" s="113">
        <v>100</v>
      </c>
      <c r="H66" s="116">
        <v>350</v>
      </c>
    </row>
    <row r="67" spans="1:8" s="119" customFormat="1" ht="15" customHeight="1">
      <c r="A67" s="117" t="s">
        <v>25</v>
      </c>
      <c r="B67" s="118"/>
      <c r="C67" s="105">
        <f>SUM(C68:C68)</f>
        <v>361</v>
      </c>
      <c r="D67" s="105">
        <f>SUM(D68:D68)</f>
        <v>346</v>
      </c>
      <c r="E67" s="105"/>
      <c r="F67" s="105">
        <f>SUM(F68:F68)</f>
        <v>69</v>
      </c>
      <c r="G67" s="105">
        <f>SUM(G68:G68)</f>
        <v>172</v>
      </c>
      <c r="H67" s="106">
        <f>SUM(H68:H68)</f>
        <v>105</v>
      </c>
    </row>
    <row r="68" spans="1:8" s="125" customFormat="1" ht="15" customHeight="1">
      <c r="A68" s="120" t="s">
        <v>39</v>
      </c>
      <c r="B68" s="121" t="s">
        <v>55</v>
      </c>
      <c r="C68" s="122">
        <v>361</v>
      </c>
      <c r="D68" s="122">
        <v>346</v>
      </c>
      <c r="E68" s="123">
        <f>D68*100/C68</f>
        <v>95.8448753462604</v>
      </c>
      <c r="F68" s="122">
        <v>69</v>
      </c>
      <c r="G68" s="122">
        <v>172</v>
      </c>
      <c r="H68" s="124">
        <v>105</v>
      </c>
    </row>
    <row r="69" spans="1:8" s="119" customFormat="1" ht="15">
      <c r="A69" s="103" t="s">
        <v>27</v>
      </c>
      <c r="B69" s="104"/>
      <c r="C69" s="105">
        <f>SUM(C70:C70)</f>
        <v>0</v>
      </c>
      <c r="D69" s="105">
        <f>SUM(D70:D70)</f>
        <v>15</v>
      </c>
      <c r="E69" s="105"/>
      <c r="F69" s="105">
        <f>SUM(F70:F70)</f>
        <v>0</v>
      </c>
      <c r="G69" s="105">
        <f>SUM(G70:G70)</f>
        <v>7</v>
      </c>
      <c r="H69" s="106">
        <f>SUM(H70:H70)</f>
        <v>8</v>
      </c>
    </row>
    <row r="70" spans="1:8" s="125" customFormat="1" ht="16.5" customHeight="1">
      <c r="A70" s="120" t="s">
        <v>35</v>
      </c>
      <c r="B70" s="126"/>
      <c r="C70" s="127"/>
      <c r="D70" s="127">
        <v>15</v>
      </c>
      <c r="E70" s="128"/>
      <c r="F70" s="127"/>
      <c r="G70" s="129">
        <v>7</v>
      </c>
      <c r="H70" s="130">
        <v>8</v>
      </c>
    </row>
    <row r="71" spans="1:8" s="125" customFormat="1" ht="15">
      <c r="A71" s="131" t="s">
        <v>17</v>
      </c>
      <c r="B71" s="132"/>
      <c r="C71" s="133">
        <f>SUM(C72:C72)</f>
        <v>0</v>
      </c>
      <c r="D71" s="133">
        <f>SUM(D72:D72)</f>
        <v>1993</v>
      </c>
      <c r="E71" s="133"/>
      <c r="F71" s="133">
        <f>SUM(F72:F72)</f>
        <v>656</v>
      </c>
      <c r="G71" s="133">
        <f>SUM(G72:G72)</f>
        <v>1337</v>
      </c>
      <c r="H71" s="134">
        <f>SUM(H72:H72)</f>
        <v>0</v>
      </c>
    </row>
    <row r="72" spans="1:8" s="125" customFormat="1" ht="16.5" customHeight="1">
      <c r="A72" s="107" t="s">
        <v>35</v>
      </c>
      <c r="B72" s="135"/>
      <c r="C72" s="136"/>
      <c r="D72" s="136">
        <v>1993</v>
      </c>
      <c r="E72" s="110"/>
      <c r="F72" s="136">
        <v>656</v>
      </c>
      <c r="G72" s="137">
        <v>1337</v>
      </c>
      <c r="H72" s="111"/>
    </row>
    <row r="73" spans="1:8" s="125" customFormat="1" ht="15">
      <c r="A73" s="117" t="s">
        <v>12</v>
      </c>
      <c r="B73" s="138"/>
      <c r="C73" s="105">
        <f>C74</f>
        <v>2500</v>
      </c>
      <c r="D73" s="105">
        <f>D74</f>
        <v>2280</v>
      </c>
      <c r="E73" s="105"/>
      <c r="F73" s="105">
        <f>F74</f>
        <v>0</v>
      </c>
      <c r="G73" s="105">
        <f>G74</f>
        <v>930</v>
      </c>
      <c r="H73" s="106">
        <f>H74</f>
        <v>1350</v>
      </c>
    </row>
    <row r="74" spans="1:15" s="125" customFormat="1" ht="15">
      <c r="A74" s="139" t="s">
        <v>13</v>
      </c>
      <c r="B74" s="140" t="s">
        <v>34</v>
      </c>
      <c r="C74" s="141">
        <v>2500</v>
      </c>
      <c r="D74" s="122">
        <v>2280</v>
      </c>
      <c r="E74" s="123">
        <f>D74*100/C74</f>
        <v>91.2</v>
      </c>
      <c r="F74" s="122"/>
      <c r="G74" s="122">
        <v>930</v>
      </c>
      <c r="H74" s="124">
        <v>1350</v>
      </c>
      <c r="I74" s="142"/>
      <c r="J74" s="142"/>
      <c r="K74" s="142"/>
      <c r="L74" s="142"/>
      <c r="M74" s="142"/>
      <c r="N74" s="142"/>
      <c r="O74" s="142"/>
    </row>
    <row r="75" spans="1:8" s="125" customFormat="1" ht="15">
      <c r="A75" s="143" t="s">
        <v>7</v>
      </c>
      <c r="B75" s="144"/>
      <c r="C75" s="133">
        <f>SUM(C76:C76)</f>
        <v>0</v>
      </c>
      <c r="D75" s="133">
        <f>SUM(D76:D76)</f>
        <v>2200</v>
      </c>
      <c r="E75" s="133"/>
      <c r="F75" s="133">
        <f>SUM(F76:F76)</f>
        <v>83</v>
      </c>
      <c r="G75" s="133">
        <f>SUM(G76:G76)</f>
        <v>2117</v>
      </c>
      <c r="H75" s="134">
        <f>SUM(H76:H76)</f>
        <v>0</v>
      </c>
    </row>
    <row r="76" spans="1:8" s="125" customFormat="1" ht="15">
      <c r="A76" s="107" t="s">
        <v>29</v>
      </c>
      <c r="B76" s="145" t="s">
        <v>32</v>
      </c>
      <c r="C76" s="109"/>
      <c r="D76" s="109">
        <v>2200</v>
      </c>
      <c r="E76" s="110"/>
      <c r="F76" s="109">
        <v>83</v>
      </c>
      <c r="G76" s="109">
        <v>2117</v>
      </c>
      <c r="H76" s="111"/>
    </row>
    <row r="77" spans="1:8" s="125" customFormat="1" ht="15">
      <c r="A77" s="103" t="s">
        <v>36</v>
      </c>
      <c r="B77" s="138"/>
      <c r="C77" s="105">
        <f>SUM(C78:C79)</f>
        <v>1034</v>
      </c>
      <c r="D77" s="105">
        <f>SUM(D78:D79)</f>
        <v>1239</v>
      </c>
      <c r="E77" s="105"/>
      <c r="F77" s="105">
        <f>SUM(F78:F79)</f>
        <v>38</v>
      </c>
      <c r="G77" s="105">
        <f>SUM(G78:G79)</f>
        <v>432</v>
      </c>
      <c r="H77" s="106">
        <f>SUM(H78:H79)</f>
        <v>769</v>
      </c>
    </row>
    <row r="78" spans="1:8" s="125" customFormat="1" ht="16.5" customHeight="1">
      <c r="A78" s="107" t="s">
        <v>35</v>
      </c>
      <c r="B78" s="146"/>
      <c r="C78" s="147"/>
      <c r="D78" s="136">
        <v>220</v>
      </c>
      <c r="E78" s="149"/>
      <c r="F78" s="136"/>
      <c r="G78" s="136">
        <v>220</v>
      </c>
      <c r="H78" s="111"/>
    </row>
    <row r="79" spans="1:8" s="125" customFormat="1" ht="16.5" customHeight="1">
      <c r="A79" s="120" t="s">
        <v>39</v>
      </c>
      <c r="B79" s="140" t="s">
        <v>54</v>
      </c>
      <c r="C79" s="122">
        <v>1034</v>
      </c>
      <c r="D79" s="122">
        <v>1019</v>
      </c>
      <c r="E79" s="110">
        <f>D79*100/C79</f>
        <v>98.54932301740813</v>
      </c>
      <c r="F79" s="122">
        <v>38</v>
      </c>
      <c r="G79" s="122">
        <v>212</v>
      </c>
      <c r="H79" s="124">
        <v>769</v>
      </c>
    </row>
    <row r="80" spans="1:8" s="125" customFormat="1" ht="15">
      <c r="A80" s="103" t="s">
        <v>24</v>
      </c>
      <c r="B80" s="148"/>
      <c r="C80" s="105">
        <f>SUM(C81:C82)</f>
        <v>3408</v>
      </c>
      <c r="D80" s="105">
        <f>SUM(D81:D82)</f>
        <v>3420</v>
      </c>
      <c r="E80" s="105"/>
      <c r="F80" s="105">
        <f>SUM(F81:F82)</f>
        <v>82</v>
      </c>
      <c r="G80" s="105">
        <f>SUM(G81:G82)</f>
        <v>642</v>
      </c>
      <c r="H80" s="106">
        <f>SUM(H81:H82)</f>
        <v>2696</v>
      </c>
    </row>
    <row r="81" spans="1:8" s="125" customFormat="1" ht="16.5" customHeight="1">
      <c r="A81" s="107" t="s">
        <v>35</v>
      </c>
      <c r="B81" s="108"/>
      <c r="C81" s="109"/>
      <c r="D81" s="109">
        <v>27</v>
      </c>
      <c r="E81" s="110"/>
      <c r="F81" s="109"/>
      <c r="G81" s="109">
        <v>27</v>
      </c>
      <c r="H81" s="111"/>
    </row>
    <row r="82" spans="1:8" s="125" customFormat="1" ht="16.5" customHeight="1">
      <c r="A82" s="120" t="s">
        <v>39</v>
      </c>
      <c r="B82" s="121" t="s">
        <v>56</v>
      </c>
      <c r="C82" s="122">
        <v>3408</v>
      </c>
      <c r="D82" s="122">
        <v>3393</v>
      </c>
      <c r="E82" s="123">
        <f>D82*100/C82</f>
        <v>99.55985915492958</v>
      </c>
      <c r="F82" s="122">
        <v>82</v>
      </c>
      <c r="G82" s="122">
        <v>615</v>
      </c>
      <c r="H82" s="124">
        <v>2696</v>
      </c>
    </row>
    <row r="83" spans="1:8" s="125" customFormat="1" ht="15">
      <c r="A83" s="103" t="s">
        <v>9</v>
      </c>
      <c r="B83" s="148"/>
      <c r="C83" s="105">
        <f>SUM(C84:C84)</f>
        <v>0</v>
      </c>
      <c r="D83" s="105">
        <f>SUM(D84:D84)</f>
        <v>45</v>
      </c>
      <c r="E83" s="105"/>
      <c r="F83" s="105">
        <f>SUM(F84:F84)</f>
        <v>45</v>
      </c>
      <c r="G83" s="105">
        <f>SUM(G84:G84)</f>
        <v>0</v>
      </c>
      <c r="H83" s="106">
        <f>SUM(H84:H84)</f>
        <v>0</v>
      </c>
    </row>
    <row r="84" spans="1:8" s="125" customFormat="1" ht="15.75" thickBot="1">
      <c r="A84" s="107" t="s">
        <v>29</v>
      </c>
      <c r="B84" s="145" t="s">
        <v>33</v>
      </c>
      <c r="C84" s="109"/>
      <c r="D84" s="109">
        <v>45</v>
      </c>
      <c r="E84" s="110"/>
      <c r="F84" s="109">
        <v>45</v>
      </c>
      <c r="G84" s="109"/>
      <c r="H84" s="111"/>
    </row>
    <row r="85" spans="1:8" ht="15.75" thickBot="1">
      <c r="A85" s="98" t="s">
        <v>2</v>
      </c>
      <c r="B85" s="22"/>
      <c r="C85" s="37">
        <f>C64+C67+C69+C71+C73+C75+C77+C80+C83</f>
        <v>7803</v>
      </c>
      <c r="D85" s="37">
        <f>D64+D67+D69+D71+D73+D75+D77+D80+D83</f>
        <v>22571</v>
      </c>
      <c r="E85" s="37"/>
      <c r="F85" s="37">
        <f>F64+F67+F69+F71+F73+F75+F77+F80+F83</f>
        <v>4636</v>
      </c>
      <c r="G85" s="37">
        <f>G64+G67+G69+G71+G73+G75+G77+G80+G83</f>
        <v>11657</v>
      </c>
      <c r="H85" s="37">
        <f>H64+H67+H69+H71+H73+H75+H77+H80+H83</f>
        <v>6278</v>
      </c>
    </row>
    <row r="86" spans="1:8" ht="15.75" thickBot="1">
      <c r="A86" s="180" t="s">
        <v>42</v>
      </c>
      <c r="B86" s="181"/>
      <c r="C86" s="181"/>
      <c r="D86" s="181"/>
      <c r="E86" s="181"/>
      <c r="F86" s="181"/>
      <c r="G86" s="181"/>
      <c r="H86" s="182"/>
    </row>
    <row r="87" spans="1:8" ht="15">
      <c r="A87" s="99" t="s">
        <v>11</v>
      </c>
      <c r="B87" s="31"/>
      <c r="C87" s="38">
        <f>C88</f>
        <v>0</v>
      </c>
      <c r="D87" s="38">
        <f>D88</f>
        <v>5956</v>
      </c>
      <c r="E87" s="38"/>
      <c r="F87" s="38">
        <f>F88</f>
        <v>916</v>
      </c>
      <c r="G87" s="38">
        <f>G88</f>
        <v>800</v>
      </c>
      <c r="H87" s="53">
        <f>H88</f>
        <v>4240</v>
      </c>
    </row>
    <row r="88" spans="1:8" ht="15" customHeight="1" thickBot="1">
      <c r="A88" s="32" t="s">
        <v>35</v>
      </c>
      <c r="B88" s="30"/>
      <c r="C88" s="35">
        <v>0</v>
      </c>
      <c r="D88" s="35">
        <v>5956</v>
      </c>
      <c r="E88" s="36"/>
      <c r="F88" s="35">
        <v>916</v>
      </c>
      <c r="G88" s="35">
        <v>800</v>
      </c>
      <c r="H88" s="54">
        <v>4240</v>
      </c>
    </row>
    <row r="89" spans="1:8" ht="15.75" thickBot="1">
      <c r="A89" s="98" t="s">
        <v>2</v>
      </c>
      <c r="B89" s="22"/>
      <c r="C89" s="37">
        <f>C87</f>
        <v>0</v>
      </c>
      <c r="D89" s="37">
        <f>D87</f>
        <v>5956</v>
      </c>
      <c r="E89" s="37"/>
      <c r="F89" s="37">
        <f>F87</f>
        <v>916</v>
      </c>
      <c r="G89" s="37">
        <f>G87</f>
        <v>800</v>
      </c>
      <c r="H89" s="37">
        <f>H87</f>
        <v>4240</v>
      </c>
    </row>
    <row r="90" spans="1:8" ht="15">
      <c r="A90" s="161" t="s">
        <v>53</v>
      </c>
      <c r="B90" s="162"/>
      <c r="C90" s="162"/>
      <c r="D90" s="162"/>
      <c r="E90" s="162"/>
      <c r="F90" s="162"/>
      <c r="G90" s="162"/>
      <c r="H90" s="163"/>
    </row>
    <row r="91" spans="1:16" ht="15">
      <c r="A91" s="21" t="s">
        <v>7</v>
      </c>
      <c r="B91" s="19"/>
      <c r="C91" s="42">
        <f>C92</f>
        <v>80</v>
      </c>
      <c r="D91" s="42">
        <f>D92</f>
        <v>58</v>
      </c>
      <c r="E91" s="42"/>
      <c r="F91" s="42">
        <f>F92</f>
        <v>0</v>
      </c>
      <c r="G91" s="42">
        <f>G92</f>
        <v>0</v>
      </c>
      <c r="H91" s="46">
        <f>H92</f>
        <v>58</v>
      </c>
      <c r="K91" s="6"/>
      <c r="L91" s="6"/>
      <c r="M91" s="7"/>
      <c r="N91" s="6"/>
      <c r="O91" s="6"/>
      <c r="P91" s="11"/>
    </row>
    <row r="92" spans="1:16" ht="15.75" thickBot="1">
      <c r="A92" s="100" t="s">
        <v>16</v>
      </c>
      <c r="B92" s="30" t="s">
        <v>26</v>
      </c>
      <c r="C92" s="35">
        <v>80</v>
      </c>
      <c r="D92" s="35">
        <v>58</v>
      </c>
      <c r="E92" s="36">
        <f>D92*100/C92</f>
        <v>72.5</v>
      </c>
      <c r="F92" s="35"/>
      <c r="G92" s="35"/>
      <c r="H92" s="54">
        <v>58</v>
      </c>
      <c r="K92" s="8"/>
      <c r="L92" s="8"/>
      <c r="M92" s="9"/>
      <c r="N92" s="8"/>
      <c r="O92" s="8"/>
      <c r="P92" s="10"/>
    </row>
    <row r="93" spans="1:16" ht="15.75" thickBot="1">
      <c r="A93" s="23" t="s">
        <v>2</v>
      </c>
      <c r="B93" s="24"/>
      <c r="C93" s="43">
        <f>C91</f>
        <v>80</v>
      </c>
      <c r="D93" s="43">
        <f>D91</f>
        <v>58</v>
      </c>
      <c r="E93" s="43"/>
      <c r="F93" s="43">
        <f>F91</f>
        <v>0</v>
      </c>
      <c r="G93" s="43">
        <f>G91</f>
        <v>0</v>
      </c>
      <c r="H93" s="43">
        <f>H91</f>
        <v>58</v>
      </c>
      <c r="K93" s="6"/>
      <c r="L93" s="6"/>
      <c r="M93" s="7"/>
      <c r="N93" s="6"/>
      <c r="O93" s="6"/>
      <c r="P93" s="11"/>
    </row>
    <row r="94" spans="1:9" ht="15.75" thickBot="1">
      <c r="A94" s="101" t="s">
        <v>14</v>
      </c>
      <c r="B94" s="25"/>
      <c r="C94" s="44">
        <f>C85+C89+C93+C62</f>
        <v>629668</v>
      </c>
      <c r="D94" s="44">
        <f>D85+D89+D93+D62</f>
        <v>550733</v>
      </c>
      <c r="E94" s="44"/>
      <c r="F94" s="44">
        <f>F85+F89+F93+F62</f>
        <v>107026</v>
      </c>
      <c r="G94" s="44">
        <f>G85+G89+G93+G62</f>
        <v>194502</v>
      </c>
      <c r="H94" s="44">
        <f>H85+H89+H93+H62</f>
        <v>249205</v>
      </c>
      <c r="I94" s="183"/>
    </row>
    <row r="95" spans="1:7" ht="15">
      <c r="A95" s="102"/>
      <c r="B95" s="26"/>
      <c r="C95" s="39"/>
      <c r="D95" s="39"/>
      <c r="E95" s="40"/>
      <c r="F95" s="39"/>
      <c r="G95" s="39"/>
    </row>
    <row r="96" spans="1:7" ht="15">
      <c r="A96" s="102"/>
      <c r="B96" s="26"/>
      <c r="C96" s="39"/>
      <c r="D96" s="39"/>
      <c r="E96" s="40"/>
      <c r="F96" s="39"/>
      <c r="G96" s="39"/>
    </row>
    <row r="97" spans="1:10" ht="15">
      <c r="A97" s="102"/>
      <c r="B97" s="26"/>
      <c r="C97" s="39"/>
      <c r="D97" s="39"/>
      <c r="E97" s="40"/>
      <c r="F97" s="39"/>
      <c r="G97" s="39"/>
      <c r="H97" s="39"/>
      <c r="I97" s="27"/>
      <c r="J97" s="27"/>
    </row>
    <row r="100" ht="12.75" customHeight="1">
      <c r="A100" s="28"/>
    </row>
    <row r="102" spans="6:7" ht="15">
      <c r="F102" s="17"/>
      <c r="G102" s="17"/>
    </row>
    <row r="103" ht="15">
      <c r="F103" s="17"/>
    </row>
    <row r="104" ht="15">
      <c r="E104" s="16"/>
    </row>
  </sheetData>
  <sheetProtection/>
  <mergeCells count="15">
    <mergeCell ref="A2:H2"/>
    <mergeCell ref="A4:H4"/>
    <mergeCell ref="A6:H6"/>
    <mergeCell ref="A7:H7"/>
    <mergeCell ref="A8:H8"/>
    <mergeCell ref="A86:H86"/>
    <mergeCell ref="A10:A12"/>
    <mergeCell ref="B10:B12"/>
    <mergeCell ref="D10:D12"/>
    <mergeCell ref="E10:E12"/>
    <mergeCell ref="C10:C12"/>
    <mergeCell ref="A90:H90"/>
    <mergeCell ref="F10:H11"/>
    <mergeCell ref="A63:G63"/>
    <mergeCell ref="A14:G14"/>
  </mergeCells>
  <printOptions horizontalCentered="1"/>
  <pageMargins left="0.5511811023622047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9.140625" style="12" customWidth="1"/>
    <col min="2" max="2" width="9.140625" style="13" customWidth="1"/>
    <col min="3" max="4" width="9.140625" style="15" customWidth="1"/>
    <col min="5" max="5" width="9.140625" style="29" customWidth="1"/>
    <col min="6" max="8" width="9.140625" style="15" customWidth="1"/>
    <col min="9" max="16384" width="9.140625" style="14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Vl.Marinov</dc:creator>
  <cp:keywords/>
  <dc:description/>
  <cp:lastModifiedBy>Name</cp:lastModifiedBy>
  <cp:lastPrinted>2012-12-12T08:18:20Z</cp:lastPrinted>
  <dcterms:created xsi:type="dcterms:W3CDTF">2006-10-06T11:49:03Z</dcterms:created>
  <dcterms:modified xsi:type="dcterms:W3CDTF">2014-11-18T06:28:59Z</dcterms:modified>
  <cp:category/>
  <cp:version/>
  <cp:contentType/>
  <cp:contentStatus/>
</cp:coreProperties>
</file>