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95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<sst xmlns="http://schemas.openxmlformats.org/spreadsheetml/2006/main" count="129" uniqueCount="71">
  <si>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</si>
  <si>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</si>
  <si>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</si>
  <si>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</si>
  <si>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</si>
  <si>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</si>
  <si>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</si>
  <si>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</si>
  <si>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>Pannonia</t>
  </si>
  <si>
    <t xml:space="preserve">О Б О Б Щ И Т Е Л Е Н   П Р О Т О К О Л                                                                         </t>
  </si>
  <si>
    <t>I-214</t>
  </si>
  <si>
    <t>Топола черна</t>
  </si>
  <si>
    <t>Р. BL</t>
  </si>
  <si>
    <t>Р. МС</t>
  </si>
  <si>
    <t>Р. I-214</t>
  </si>
  <si>
    <t>P. I-55/65</t>
  </si>
  <si>
    <t>СИДП - Шумен</t>
  </si>
  <si>
    <t xml:space="preserve">I. Едногодишни </t>
  </si>
  <si>
    <t>ІІІ. Тригодишни</t>
  </si>
  <si>
    <t xml:space="preserve">II. Двегодишни </t>
  </si>
  <si>
    <t>ОБЩО І+ІІ+III</t>
  </si>
  <si>
    <t>NNDV</t>
  </si>
  <si>
    <t>ЮИДП - Сливен</t>
  </si>
  <si>
    <t>P. Bachelieri</t>
  </si>
  <si>
    <t>ЮЗДП - Бл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</si>
  <si>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</si>
  <si>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</si>
  <si>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</si>
  <si>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</si>
  <si>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</si>
  <si>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</si>
  <si>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</si>
  <si>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A-194</t>
  </si>
  <si>
    <t>17.03.11 г.</t>
  </si>
  <si>
    <t>P. Agate F</t>
  </si>
  <si>
    <t xml:space="preserve">м. октомври 2013 г. </t>
  </si>
  <si>
    <t>СЗДП-Враца</t>
  </si>
  <si>
    <t>25.03.13г.</t>
  </si>
  <si>
    <t>P. I 45-51</t>
  </si>
  <si>
    <t>05.04.13г.</t>
  </si>
  <si>
    <t>СЦДП-Габрово</t>
  </si>
  <si>
    <t>02.04.13</t>
  </si>
  <si>
    <t>P. CB-7</t>
  </si>
  <si>
    <t>01.04.13</t>
  </si>
  <si>
    <t>01.04.-05.04.13</t>
  </si>
  <si>
    <t>21.03.-06.04.13</t>
  </si>
  <si>
    <t>04.04.13 г.</t>
  </si>
  <si>
    <t>03.04.13</t>
  </si>
  <si>
    <t>P. R-16</t>
  </si>
  <si>
    <t>Върба</t>
  </si>
  <si>
    <t>март 2013</t>
  </si>
  <si>
    <t>03.04.2013</t>
  </si>
  <si>
    <t>04.04.2013</t>
  </si>
  <si>
    <t xml:space="preserve">15.03.2013 </t>
  </si>
  <si>
    <t xml:space="preserve">25.04.2012 </t>
  </si>
  <si>
    <t>ЮЗДП-Благоевград</t>
  </si>
  <si>
    <t>P. Guardi</t>
  </si>
  <si>
    <t>ЮЦДП-Смолян</t>
  </si>
  <si>
    <t>14.03-07.05.2013 г.</t>
  </si>
  <si>
    <t xml:space="preserve">08.03.2013 </t>
  </si>
  <si>
    <t xml:space="preserve">09.03.2013 </t>
  </si>
  <si>
    <t>17.03.2013</t>
  </si>
  <si>
    <t>10.03.2013 г.</t>
  </si>
  <si>
    <t>10.03.2013</t>
  </si>
  <si>
    <t>ЮИДП-Сливен</t>
  </si>
  <si>
    <t>21.3.2013</t>
  </si>
  <si>
    <t>20.3.2013</t>
  </si>
  <si>
    <t>22.6.1905</t>
  </si>
  <si>
    <t>03.04.13г.</t>
  </si>
  <si>
    <t>09-18.03.2013</t>
  </si>
  <si>
    <t>Прихващане%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</si>
</sst>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7"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11"/>
      <color indexed="4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24997000396251678"/>
      <name val="Calibri"/>
      <family val="2"/>
    </font>
    <font>
      <sz val="11"/>
      <color theme="5" tint="-0.24997000396251678"/>
      <name val="Calibri"/>
      <family val="2"/>
    </font>
    <font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184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  <xf numFmtId="2" fontId="17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7" fillId="32" borderId="22" xfId="0" applyFont="1" applyFill="1" applyBorder="1" applyAlignment="1">
      <alignment horizontal="left" vertical="top" wrapText="1"/>
    </xf>
    <xf numFmtId="0" fontId="17" fillId="32" borderId="23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left"/>
    </xf>
    <xf numFmtId="184" fontId="20" fillId="0" borderId="16" xfId="55" applyFont="1" applyBorder="1" applyAlignment="1">
      <alignment horizontal="center" vertical="top" wrapText="1"/>
      <protection/>
    </xf>
    <xf numFmtId="0" fontId="22" fillId="0" borderId="24" xfId="0" applyFont="1" applyBorder="1" applyAlignment="1">
      <alignment horizontal="left"/>
    </xf>
    <xf numFmtId="184" fontId="20" fillId="0" borderId="19" xfId="55" applyFont="1" applyBorder="1" applyAlignment="1">
      <alignment horizontal="center" vertical="top" wrapText="1"/>
      <protection/>
    </xf>
    <xf numFmtId="0" fontId="2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184" fontId="20" fillId="0" borderId="26" xfId="0" applyNumberFormat="1" applyFont="1" applyBorder="1" applyAlignment="1">
      <alignment horizontal="center" vertical="top" wrapText="1"/>
    </xf>
    <xf numFmtId="0" fontId="19" fillId="32" borderId="22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left" vertical="top" wrapText="1"/>
    </xf>
    <xf numFmtId="0" fontId="17" fillId="33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 wrapText="1"/>
    </xf>
    <xf numFmtId="0" fontId="19" fillId="0" borderId="0" xfId="0" applyFont="1" applyAlignment="1">
      <alignment horizontal="left"/>
    </xf>
    <xf numFmtId="0" fontId="2" fillId="0" borderId="18" xfId="0" applyFont="1" applyBorder="1" applyAlignment="1" quotePrefix="1">
      <alignment horizontal="center" vertical="top" wrapText="1"/>
    </xf>
    <xf numFmtId="2" fontId="20" fillId="0" borderId="0" xfId="0" applyNumberFormat="1" applyFont="1" applyAlignment="1">
      <alignment horizontal="right"/>
    </xf>
    <xf numFmtId="17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 quotePrefix="1">
      <alignment horizontal="center" vertical="top" wrapText="1"/>
    </xf>
    <xf numFmtId="0" fontId="19" fillId="0" borderId="27" xfId="0" applyFont="1" applyBorder="1" applyAlignment="1">
      <alignment horizontal="left"/>
    </xf>
    <xf numFmtId="0" fontId="2" fillId="0" borderId="28" xfId="0" applyFont="1" applyBorder="1" applyAlignment="1" quotePrefix="1">
      <alignment horizontal="center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 quotePrefix="1">
      <alignment horizontal="center" vertical="top" wrapText="1"/>
    </xf>
    <xf numFmtId="14" fontId="2" fillId="0" borderId="29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17" fontId="2" fillId="0" borderId="19" xfId="0" applyNumberFormat="1" applyFont="1" applyBorder="1" applyAlignment="1">
      <alignment horizontal="center" vertical="top" wrapText="1"/>
    </xf>
    <xf numFmtId="17" fontId="2" fillId="0" borderId="19" xfId="0" applyNumberFormat="1" applyFont="1" applyBorder="1" applyAlignment="1" quotePrefix="1">
      <alignment horizontal="center" vertical="top" wrapText="1"/>
    </xf>
    <xf numFmtId="0" fontId="20" fillId="0" borderId="32" xfId="0" applyFont="1" applyBorder="1" applyAlignment="1">
      <alignment horizontal="left" vertical="top" wrapText="1"/>
    </xf>
    <xf numFmtId="0" fontId="2" fillId="0" borderId="31" xfId="0" applyFont="1" applyBorder="1" applyAlignment="1" quotePrefix="1">
      <alignment horizontal="center" vertical="top" wrapText="1"/>
    </xf>
    <xf numFmtId="0" fontId="44" fillId="0" borderId="32" xfId="0" applyFont="1" applyBorder="1" applyAlignment="1">
      <alignment horizontal="left" vertical="top" wrapText="1"/>
    </xf>
    <xf numFmtId="17" fontId="2" fillId="0" borderId="31" xfId="0" applyNumberFormat="1" applyFont="1" applyBorder="1" applyAlignment="1" quotePrefix="1">
      <alignment horizontal="center" vertical="top" wrapText="1"/>
    </xf>
    <xf numFmtId="0" fontId="46" fillId="0" borderId="33" xfId="0" applyFont="1" applyBorder="1" applyAlignment="1">
      <alignment horizontal="left" vertical="top" wrapText="1"/>
    </xf>
    <xf numFmtId="0" fontId="2" fillId="0" borderId="26" xfId="0" applyFont="1" applyBorder="1" applyAlignment="1" quotePrefix="1">
      <alignment horizontal="center" vertical="top" wrapText="1"/>
    </xf>
    <xf numFmtId="0" fontId="19" fillId="0" borderId="15" xfId="0" applyFont="1" applyBorder="1" applyAlignment="1">
      <alignment horizontal="left" vertical="top" wrapText="1"/>
    </xf>
    <xf numFmtId="0" fontId="2" fillId="0" borderId="16" xfId="0" applyFont="1" applyBorder="1" applyAlignment="1" quotePrefix="1">
      <alignment horizontal="center" vertical="top" wrapText="1"/>
    </xf>
    <xf numFmtId="0" fontId="2" fillId="0" borderId="21" xfId="0" applyFont="1" applyBorder="1" applyAlignment="1" quotePrefix="1">
      <alignment horizontal="center" vertical="top" wrapText="1"/>
    </xf>
    <xf numFmtId="17" fontId="17" fillId="0" borderId="16" xfId="0" applyNumberFormat="1" applyFont="1" applyBorder="1" applyAlignment="1">
      <alignment horizontal="center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left" vertical="top" wrapText="1"/>
    </xf>
    <xf numFmtId="0" fontId="20" fillId="0" borderId="31" xfId="0" applyFont="1" applyBorder="1" applyAlignment="1" quotePrefix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" fillId="0" borderId="19" xfId="0" applyFont="1" applyBorder="1" applyAlignment="1" quotePrefix="1">
      <alignment horizontal="center" vertical="center" wrapText="1"/>
    </xf>
    <xf numFmtId="0" fontId="20" fillId="0" borderId="35" xfId="0" applyFont="1" applyBorder="1" applyAlignment="1">
      <alignment vertical="center"/>
    </xf>
    <xf numFmtId="0" fontId="17" fillId="0" borderId="21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184" fontId="1" fillId="0" borderId="19" xfId="55" applyFont="1" applyBorder="1">
      <alignment/>
      <protection/>
    </xf>
    <xf numFmtId="2" fontId="20" fillId="0" borderId="0" xfId="0" applyNumberFormat="1" applyFont="1" applyAlignment="1">
      <alignment/>
    </xf>
    <xf numFmtId="0" fontId="20" fillId="0" borderId="36" xfId="0" applyFont="1" applyBorder="1" applyAlignment="1">
      <alignment/>
    </xf>
    <xf numFmtId="0" fontId="17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2" fontId="2" fillId="0" borderId="18" xfId="0" applyNumberFormat="1" applyFont="1" applyBorder="1" applyAlignment="1">
      <alignment vertical="top" wrapText="1"/>
    </xf>
    <xf numFmtId="0" fontId="20" fillId="0" borderId="34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0" fillId="0" borderId="35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0" fontId="20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17" fillId="0" borderId="21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37" xfId="0" applyFont="1" applyBorder="1" applyAlignment="1">
      <alignment/>
    </xf>
    <xf numFmtId="0" fontId="20" fillId="0" borderId="31" xfId="0" applyFont="1" applyBorder="1" applyAlignment="1">
      <alignment vertical="top" wrapText="1"/>
    </xf>
    <xf numFmtId="2" fontId="2" fillId="0" borderId="31" xfId="0" applyNumberFormat="1" applyFont="1" applyBorder="1" applyAlignment="1">
      <alignment vertical="top" wrapText="1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" fillId="0" borderId="3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2" fontId="2" fillId="0" borderId="26" xfId="0" applyNumberFormat="1" applyFont="1" applyBorder="1" applyAlignment="1">
      <alignment vertical="top" wrapText="1"/>
    </xf>
    <xf numFmtId="0" fontId="20" fillId="0" borderId="40" xfId="0" applyFont="1" applyBorder="1" applyAlignment="1">
      <alignment/>
    </xf>
    <xf numFmtId="0" fontId="17" fillId="32" borderId="23" xfId="0" applyFont="1" applyFill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21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2" fontId="20" fillId="0" borderId="31" xfId="0" applyNumberFormat="1" applyFont="1" applyBorder="1" applyAlignment="1">
      <alignment vertical="center" wrapText="1"/>
    </xf>
    <xf numFmtId="0" fontId="20" fillId="0" borderId="41" xfId="0" applyFont="1" applyBorder="1" applyAlignment="1">
      <alignment vertical="top" wrapText="1"/>
    </xf>
    <xf numFmtId="2" fontId="2" fillId="0" borderId="42" xfId="0" applyNumberFormat="1" applyFont="1" applyBorder="1" applyAlignment="1">
      <alignment vertical="top" wrapText="1"/>
    </xf>
    <xf numFmtId="0" fontId="17" fillId="0" borderId="43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2" fontId="26" fillId="0" borderId="0" xfId="0" applyNumberFormat="1" applyFont="1" applyFill="1" applyBorder="1" applyAlignment="1">
      <alignment vertical="top" wrapText="1"/>
    </xf>
    <xf numFmtId="1" fontId="19" fillId="0" borderId="1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/>
    </xf>
    <xf numFmtId="1" fontId="1" fillId="0" borderId="26" xfId="55" applyNumberFormat="1" applyFont="1" applyBorder="1" applyAlignment="1">
      <alignment vertical="top" wrapText="1"/>
      <protection/>
    </xf>
    <xf numFmtId="2" fontId="1" fillId="0" borderId="26" xfId="55" applyNumberFormat="1" applyFont="1" applyFill="1" applyBorder="1" applyAlignment="1">
      <alignment vertical="top" wrapText="1"/>
      <protection/>
    </xf>
    <xf numFmtId="1" fontId="1" fillId="0" borderId="40" xfId="55" applyNumberFormat="1" applyFont="1" applyBorder="1" applyAlignment="1">
      <alignment vertical="top" wrapText="1"/>
      <protection/>
    </xf>
    <xf numFmtId="1" fontId="17" fillId="0" borderId="16" xfId="0" applyNumberFormat="1" applyFont="1" applyBorder="1" applyAlignment="1">
      <alignment vertical="top" wrapText="1"/>
    </xf>
    <xf numFmtId="1" fontId="17" fillId="32" borderId="23" xfId="0" applyNumberFormat="1" applyFont="1" applyFill="1" applyBorder="1" applyAlignment="1">
      <alignment vertical="top" wrapText="1"/>
    </xf>
    <xf numFmtId="1" fontId="17" fillId="33" borderId="23" xfId="0" applyNumberFormat="1" applyFont="1" applyFill="1" applyBorder="1" applyAlignment="1">
      <alignment vertical="top" wrapText="1"/>
    </xf>
    <xf numFmtId="0" fontId="17" fillId="0" borderId="44" xfId="0" applyFont="1" applyBorder="1" applyAlignment="1">
      <alignment vertical="top" wrapText="1"/>
    </xf>
    <xf numFmtId="0" fontId="17" fillId="32" borderId="45" xfId="0" applyFont="1" applyFill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17" fillId="0" borderId="44" xfId="0" applyFont="1" applyBorder="1" applyAlignment="1">
      <alignment vertical="center" wrapText="1"/>
    </xf>
    <xf numFmtId="1" fontId="17" fillId="0" borderId="43" xfId="0" applyNumberFormat="1" applyFont="1" applyBorder="1" applyAlignment="1">
      <alignment vertical="top" wrapText="1"/>
    </xf>
    <xf numFmtId="1" fontId="17" fillId="32" borderId="45" xfId="0" applyNumberFormat="1" applyFont="1" applyFill="1" applyBorder="1" applyAlignment="1">
      <alignment vertical="top" wrapText="1"/>
    </xf>
    <xf numFmtId="1" fontId="17" fillId="33" borderId="45" xfId="0" applyNumberFormat="1" applyFont="1" applyFill="1" applyBorder="1" applyAlignment="1">
      <alignment vertical="top" wrapText="1"/>
    </xf>
    <xf numFmtId="1" fontId="20" fillId="0" borderId="0" xfId="0" applyNumberFormat="1" applyFont="1" applyAlignment="1">
      <alignment/>
    </xf>
    <xf numFmtId="0" fontId="17" fillId="0" borderId="4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2" fontId="19" fillId="0" borderId="50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/>
    </xf>
    <xf numFmtId="0" fontId="17" fillId="0" borderId="5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59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top" wrapText="1"/>
    </xf>
    <xf numFmtId="0" fontId="0" fillId="0" borderId="6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46">
      <selection activeCell="A72" sqref="A72:H72"/>
    </sheetView>
  </sheetViews>
  <sheetFormatPr defaultColWidth="9.140625" defaultRowHeight="12.75"/>
  <cols>
    <col min="1" max="1" width="18.28125" style="12" customWidth="1"/>
    <col min="2" max="2" width="11.140625" style="13" customWidth="1"/>
    <col min="3" max="3" width="12.28125" style="16" customWidth="1"/>
    <col min="4" max="4" width="11.8515625" style="16" customWidth="1"/>
    <col min="5" max="5" width="12.421875" style="88" customWidth="1"/>
    <col min="6" max="6" width="10.57421875" style="16" customWidth="1"/>
    <col min="7" max="7" width="12.57421875" style="16" customWidth="1"/>
    <col min="8" max="8" width="9.140625" style="16" customWidth="1"/>
    <col min="9" max="10" width="9.140625" style="14" customWidth="1"/>
    <col min="11" max="11" width="10.140625" style="14" customWidth="1"/>
    <col min="12" max="16384" width="9.140625" style="14" customWidth="1"/>
  </cols>
  <sheetData>
    <row r="1" ht="15">
      <c r="H1" s="16" t="s">
        <v>26</v>
      </c>
    </row>
    <row r="2" spans="1:8" ht="15">
      <c r="A2" s="164" t="s">
        <v>27</v>
      </c>
      <c r="B2" s="165"/>
      <c r="C2" s="165"/>
      <c r="D2" s="165"/>
      <c r="E2" s="165"/>
      <c r="F2" s="165"/>
      <c r="G2" s="165"/>
      <c r="H2" s="165"/>
    </row>
    <row r="4" spans="1:8" ht="15">
      <c r="A4" s="166" t="s">
        <v>25</v>
      </c>
      <c r="B4" s="166"/>
      <c r="C4" s="166"/>
      <c r="D4" s="166"/>
      <c r="E4" s="166"/>
      <c r="F4" s="166"/>
      <c r="G4" s="166"/>
      <c r="H4" s="166"/>
    </row>
    <row r="6" spans="1:8" ht="20.25" customHeight="1">
      <c r="A6" s="167" t="s">
        <v>9</v>
      </c>
      <c r="B6" s="168"/>
      <c r="C6" s="168"/>
      <c r="D6" s="168"/>
      <c r="E6" s="168"/>
      <c r="F6" s="168"/>
      <c r="G6" s="168"/>
      <c r="H6" s="169"/>
    </row>
    <row r="7" spans="1:8" ht="15">
      <c r="A7" s="170" t="s">
        <v>0</v>
      </c>
      <c r="B7" s="171"/>
      <c r="C7" s="171"/>
      <c r="D7" s="171"/>
      <c r="E7" s="171"/>
      <c r="F7" s="171"/>
      <c r="G7" s="171"/>
      <c r="H7" s="165"/>
    </row>
    <row r="8" spans="1:8" ht="15">
      <c r="A8" s="170" t="s">
        <v>35</v>
      </c>
      <c r="B8" s="165"/>
      <c r="C8" s="165"/>
      <c r="D8" s="165"/>
      <c r="E8" s="165"/>
      <c r="F8" s="165"/>
      <c r="G8" s="165"/>
      <c r="H8" s="165"/>
    </row>
    <row r="9" ht="15.75" customHeight="1" thickBot="1"/>
    <row r="10" spans="1:8" ht="27.75" customHeight="1">
      <c r="A10" s="142" t="s">
        <v>3</v>
      </c>
      <c r="B10" s="145" t="s">
        <v>4</v>
      </c>
      <c r="C10" s="145" t="s">
        <v>5</v>
      </c>
      <c r="D10" s="145" t="s">
        <v>6</v>
      </c>
      <c r="E10" s="148" t="s">
        <v>70</v>
      </c>
      <c r="F10" s="156" t="s">
        <v>1</v>
      </c>
      <c r="G10" s="157"/>
      <c r="H10" s="158"/>
    </row>
    <row r="11" spans="1:8" ht="24.75" customHeight="1">
      <c r="A11" s="143"/>
      <c r="B11" s="146"/>
      <c r="C11" s="151"/>
      <c r="D11" s="146"/>
      <c r="E11" s="149"/>
      <c r="F11" s="159"/>
      <c r="G11" s="160"/>
      <c r="H11" s="161"/>
    </row>
    <row r="12" spans="1:8" ht="39" customHeight="1" thickBot="1">
      <c r="A12" s="144"/>
      <c r="B12" s="147"/>
      <c r="C12" s="152"/>
      <c r="D12" s="147"/>
      <c r="E12" s="150"/>
      <c r="F12" s="1" t="s">
        <v>28</v>
      </c>
      <c r="G12" s="1" t="s">
        <v>29</v>
      </c>
      <c r="H12" s="2" t="s">
        <v>30</v>
      </c>
    </row>
    <row r="13" spans="1:8" ht="17.25" customHeight="1" thickBot="1">
      <c r="A13" s="3">
        <v>1</v>
      </c>
      <c r="B13" s="4">
        <v>2</v>
      </c>
      <c r="C13" s="5">
        <v>3</v>
      </c>
      <c r="D13" s="4">
        <v>4</v>
      </c>
      <c r="E13" s="126">
        <v>5</v>
      </c>
      <c r="F13" s="5">
        <v>6</v>
      </c>
      <c r="G13" s="5">
        <v>7</v>
      </c>
      <c r="H13" s="18">
        <v>8</v>
      </c>
    </row>
    <row r="14" spans="1:8" ht="15">
      <c r="A14" s="162" t="s">
        <v>17</v>
      </c>
      <c r="B14" s="163"/>
      <c r="C14" s="163"/>
      <c r="D14" s="163"/>
      <c r="E14" s="163"/>
      <c r="F14" s="163"/>
      <c r="G14" s="163"/>
      <c r="H14" s="89"/>
    </row>
    <row r="15" spans="1:8" ht="15">
      <c r="A15" s="19" t="s">
        <v>14</v>
      </c>
      <c r="B15" s="20"/>
      <c r="C15" s="90">
        <f>SUM(C16:C20)</f>
        <v>307080</v>
      </c>
      <c r="D15" s="90">
        <f>SUM(D16:D20)</f>
        <v>248467</v>
      </c>
      <c r="E15" s="90"/>
      <c r="F15" s="90">
        <f>SUM(F16:F20)</f>
        <v>45742</v>
      </c>
      <c r="G15" s="90">
        <f>SUM(G16:G20)</f>
        <v>85128</v>
      </c>
      <c r="H15" s="121">
        <f>SUM(H16:H20)</f>
        <v>117597</v>
      </c>
    </row>
    <row r="16" spans="1:8" ht="30">
      <c r="A16" s="21" t="s">
        <v>36</v>
      </c>
      <c r="B16" s="22" t="s">
        <v>44</v>
      </c>
      <c r="C16" s="91">
        <v>14000</v>
      </c>
      <c r="D16" s="91">
        <v>6628</v>
      </c>
      <c r="E16" s="92">
        <f aca="true" t="shared" si="0" ref="E16:E71">D16*100/C16</f>
        <v>47.34285714285714</v>
      </c>
      <c r="F16" s="91">
        <v>2752</v>
      </c>
      <c r="G16" s="91">
        <v>3196</v>
      </c>
      <c r="H16" s="93">
        <v>680</v>
      </c>
    </row>
    <row r="17" spans="1:8" ht="15">
      <c r="A17" s="23" t="s">
        <v>40</v>
      </c>
      <c r="B17" s="52" t="s">
        <v>50</v>
      </c>
      <c r="C17" s="91">
        <v>175950</v>
      </c>
      <c r="D17" s="91">
        <v>147421</v>
      </c>
      <c r="E17" s="92">
        <f t="shared" si="0"/>
        <v>83.78573458368855</v>
      </c>
      <c r="F17" s="91">
        <v>18287</v>
      </c>
      <c r="G17" s="91">
        <v>50451</v>
      </c>
      <c r="H17" s="93">
        <v>78683</v>
      </c>
    </row>
    <row r="18" spans="1:8" ht="15" customHeight="1">
      <c r="A18" s="56" t="s">
        <v>55</v>
      </c>
      <c r="B18" s="52"/>
      <c r="C18" s="91">
        <v>40330</v>
      </c>
      <c r="D18" s="91">
        <v>28714</v>
      </c>
      <c r="E18" s="92">
        <f t="shared" si="0"/>
        <v>71.1976196379866</v>
      </c>
      <c r="F18" s="91">
        <v>15561</v>
      </c>
      <c r="G18" s="91">
        <v>12596</v>
      </c>
      <c r="H18" s="93">
        <v>557</v>
      </c>
    </row>
    <row r="19" spans="1:8" ht="29.25" customHeight="1">
      <c r="A19" s="59" t="s">
        <v>57</v>
      </c>
      <c r="B19" s="52" t="s">
        <v>58</v>
      </c>
      <c r="C19" s="91">
        <v>49300</v>
      </c>
      <c r="D19" s="91">
        <v>42224</v>
      </c>
      <c r="E19" s="92">
        <v>85.6470588235294</v>
      </c>
      <c r="F19" s="91">
        <v>4062</v>
      </c>
      <c r="G19" s="91">
        <v>14505</v>
      </c>
      <c r="H19" s="93">
        <v>23657</v>
      </c>
    </row>
    <row r="20" spans="1:8" ht="15" customHeight="1">
      <c r="A20" s="63" t="s">
        <v>64</v>
      </c>
      <c r="B20" s="65" t="s">
        <v>66</v>
      </c>
      <c r="C20" s="94">
        <v>27500</v>
      </c>
      <c r="D20" s="94">
        <v>23480</v>
      </c>
      <c r="E20" s="95">
        <v>85.38181818181818</v>
      </c>
      <c r="F20" s="94">
        <v>5080</v>
      </c>
      <c r="G20" s="94">
        <v>4380</v>
      </c>
      <c r="H20" s="96">
        <v>14020</v>
      </c>
    </row>
    <row r="21" spans="1:8" s="29" customFormat="1" ht="15" customHeight="1">
      <c r="A21" s="30" t="s">
        <v>32</v>
      </c>
      <c r="B21" s="75"/>
      <c r="C21" s="90">
        <f>SUM(C22:C23)</f>
        <v>11500</v>
      </c>
      <c r="D21" s="90">
        <f>SUM(D22:D23)</f>
        <v>9296</v>
      </c>
      <c r="E21" s="90"/>
      <c r="F21" s="90">
        <f>SUM(F22:F23)</f>
        <v>742</v>
      </c>
      <c r="G21" s="90">
        <f>SUM(G22:G23)</f>
        <v>4052</v>
      </c>
      <c r="H21" s="121">
        <f>SUM(H22:H23)</f>
        <v>4502</v>
      </c>
    </row>
    <row r="22" spans="1:8" ht="15" customHeight="1">
      <c r="A22" s="56" t="s">
        <v>55</v>
      </c>
      <c r="B22" s="52"/>
      <c r="C22" s="91">
        <v>1000</v>
      </c>
      <c r="D22" s="91">
        <v>915</v>
      </c>
      <c r="E22" s="92">
        <f t="shared" si="0"/>
        <v>91.5</v>
      </c>
      <c r="F22" s="91">
        <v>185</v>
      </c>
      <c r="G22" s="91">
        <v>730</v>
      </c>
      <c r="H22" s="93">
        <v>0</v>
      </c>
    </row>
    <row r="23" spans="1:8" ht="15" customHeight="1">
      <c r="A23" s="63" t="s">
        <v>64</v>
      </c>
      <c r="B23" s="65" t="s">
        <v>65</v>
      </c>
      <c r="C23" s="94">
        <v>10500</v>
      </c>
      <c r="D23" s="94">
        <v>8381</v>
      </c>
      <c r="E23" s="95">
        <f t="shared" si="0"/>
        <v>79.81904761904762</v>
      </c>
      <c r="F23" s="94">
        <v>557</v>
      </c>
      <c r="G23" s="94">
        <v>3322</v>
      </c>
      <c r="H23" s="96">
        <v>4502</v>
      </c>
    </row>
    <row r="24" spans="1:8" s="29" customFormat="1" ht="15">
      <c r="A24" s="19" t="s">
        <v>34</v>
      </c>
      <c r="B24" s="20"/>
      <c r="C24" s="90">
        <f>SUM(C25:C28)</f>
        <v>145500</v>
      </c>
      <c r="D24" s="90">
        <f>SUM(D25:D28)</f>
        <v>105903</v>
      </c>
      <c r="E24" s="90"/>
      <c r="F24" s="90">
        <f>SUM(F25:F28)</f>
        <v>25983</v>
      </c>
      <c r="G24" s="90">
        <f>SUM(G25:G28)</f>
        <v>47749</v>
      </c>
      <c r="H24" s="121">
        <f>SUM(H25:H28)</f>
        <v>32171</v>
      </c>
    </row>
    <row r="25" spans="1:8" ht="30">
      <c r="A25" s="21" t="s">
        <v>36</v>
      </c>
      <c r="B25" s="79" t="s">
        <v>45</v>
      </c>
      <c r="C25" s="97">
        <v>138000</v>
      </c>
      <c r="D25" s="97">
        <v>98893</v>
      </c>
      <c r="E25" s="98">
        <f t="shared" si="0"/>
        <v>71.66159420289856</v>
      </c>
      <c r="F25" s="97">
        <v>25666</v>
      </c>
      <c r="G25" s="97">
        <v>45471</v>
      </c>
      <c r="H25" s="81">
        <v>27756</v>
      </c>
    </row>
    <row r="26" spans="1:8" ht="15">
      <c r="A26" s="23" t="s">
        <v>40</v>
      </c>
      <c r="B26" s="80" t="s">
        <v>51</v>
      </c>
      <c r="C26" s="97">
        <v>500</v>
      </c>
      <c r="D26" s="97">
        <v>466</v>
      </c>
      <c r="E26" s="98">
        <f t="shared" si="0"/>
        <v>93.2</v>
      </c>
      <c r="F26" s="97">
        <v>3</v>
      </c>
      <c r="G26" s="99">
        <v>32</v>
      </c>
      <c r="H26" s="81">
        <v>431</v>
      </c>
    </row>
    <row r="27" spans="1:8" ht="16.5" customHeight="1">
      <c r="A27" s="56" t="s">
        <v>55</v>
      </c>
      <c r="B27" s="80"/>
      <c r="C27" s="97">
        <v>1000</v>
      </c>
      <c r="D27" s="97">
        <v>896</v>
      </c>
      <c r="E27" s="98">
        <f t="shared" si="0"/>
        <v>89.6</v>
      </c>
      <c r="F27" s="97">
        <v>25</v>
      </c>
      <c r="G27" s="99">
        <v>597</v>
      </c>
      <c r="H27" s="81">
        <v>274</v>
      </c>
    </row>
    <row r="28" spans="1:8" ht="37.5" customHeight="1">
      <c r="A28" s="76" t="s">
        <v>57</v>
      </c>
      <c r="B28" s="82" t="s">
        <v>69</v>
      </c>
      <c r="C28" s="100">
        <v>6000</v>
      </c>
      <c r="D28" s="100">
        <v>5648</v>
      </c>
      <c r="E28" s="101">
        <f t="shared" si="0"/>
        <v>94.13333333333334</v>
      </c>
      <c r="F28" s="100">
        <v>289</v>
      </c>
      <c r="G28" s="102">
        <v>1649</v>
      </c>
      <c r="H28" s="83">
        <v>3710</v>
      </c>
    </row>
    <row r="29" spans="1:8" ht="15">
      <c r="A29" s="27" t="s">
        <v>23</v>
      </c>
      <c r="B29" s="74"/>
      <c r="C29" s="103">
        <f>SUM(C30:C31)</f>
        <v>6700</v>
      </c>
      <c r="D29" s="103">
        <f>SUM(D30:D31)</f>
        <v>5741</v>
      </c>
      <c r="E29" s="103"/>
      <c r="F29" s="103">
        <f>SUM(F30:F31)</f>
        <v>2383</v>
      </c>
      <c r="G29" s="103">
        <f>SUM(G30:G31)</f>
        <v>771</v>
      </c>
      <c r="H29" s="134">
        <f>SUM(H30:H31)</f>
        <v>2587</v>
      </c>
    </row>
    <row r="30" spans="1:8" ht="16.5" customHeight="1">
      <c r="A30" s="56" t="s">
        <v>55</v>
      </c>
      <c r="B30" s="57"/>
      <c r="C30" s="104">
        <v>2500</v>
      </c>
      <c r="D30" s="104">
        <v>2066</v>
      </c>
      <c r="E30" s="92">
        <f t="shared" si="0"/>
        <v>82.64</v>
      </c>
      <c r="F30" s="104">
        <v>2066</v>
      </c>
      <c r="G30" s="105">
        <v>0</v>
      </c>
      <c r="H30" s="93">
        <v>0</v>
      </c>
    </row>
    <row r="31" spans="1:8" ht="16.5" customHeight="1">
      <c r="A31" s="77" t="s">
        <v>57</v>
      </c>
      <c r="B31" s="78" t="s">
        <v>61</v>
      </c>
      <c r="C31" s="106">
        <v>4200</v>
      </c>
      <c r="D31" s="106">
        <v>3675</v>
      </c>
      <c r="E31" s="107">
        <f t="shared" si="0"/>
        <v>87.5</v>
      </c>
      <c r="F31" s="106">
        <v>317</v>
      </c>
      <c r="G31" s="108">
        <v>771</v>
      </c>
      <c r="H31" s="109">
        <v>2587</v>
      </c>
    </row>
    <row r="32" spans="1:8" ht="15">
      <c r="A32" s="19" t="s">
        <v>12</v>
      </c>
      <c r="B32" s="31"/>
      <c r="C32" s="90">
        <f>SUM(C33:C35)</f>
        <v>49000</v>
      </c>
      <c r="D32" s="90">
        <f>SUM(D33:D35)</f>
        <v>39845</v>
      </c>
      <c r="E32" s="90"/>
      <c r="F32" s="90">
        <f>SUM(F33:F35)</f>
        <v>8135</v>
      </c>
      <c r="G32" s="90">
        <f>SUM(G33:G35)</f>
        <v>16537</v>
      </c>
      <c r="H32" s="121">
        <f>SUM(H33:H35)</f>
        <v>15173</v>
      </c>
    </row>
    <row r="33" spans="1:8" ht="15">
      <c r="A33" s="21" t="s">
        <v>36</v>
      </c>
      <c r="B33" s="22" t="s">
        <v>37</v>
      </c>
      <c r="C33" s="91">
        <v>40000</v>
      </c>
      <c r="D33" s="91">
        <v>32490</v>
      </c>
      <c r="E33" s="92">
        <f t="shared" si="0"/>
        <v>81.225</v>
      </c>
      <c r="F33" s="91">
        <v>7224</v>
      </c>
      <c r="G33" s="91">
        <v>14463</v>
      </c>
      <c r="H33" s="93">
        <v>10803</v>
      </c>
    </row>
    <row r="34" spans="1:8" ht="15">
      <c r="A34" s="23" t="s">
        <v>40</v>
      </c>
      <c r="B34" s="50" t="s">
        <v>41</v>
      </c>
      <c r="C34" s="91">
        <v>1500</v>
      </c>
      <c r="D34" s="91">
        <v>1435</v>
      </c>
      <c r="E34" s="92">
        <f t="shared" si="0"/>
        <v>95.66666666666667</v>
      </c>
      <c r="F34" s="91">
        <v>21</v>
      </c>
      <c r="G34" s="91">
        <v>148</v>
      </c>
      <c r="H34" s="93">
        <v>1266</v>
      </c>
    </row>
    <row r="35" spans="1:8" ht="15">
      <c r="A35" s="76" t="s">
        <v>57</v>
      </c>
      <c r="B35" s="53" t="s">
        <v>60</v>
      </c>
      <c r="C35" s="94">
        <v>7500</v>
      </c>
      <c r="D35" s="94">
        <v>5920</v>
      </c>
      <c r="E35" s="95">
        <f t="shared" si="0"/>
        <v>78.93333333333334</v>
      </c>
      <c r="F35" s="94">
        <v>890</v>
      </c>
      <c r="G35" s="94">
        <v>1926</v>
      </c>
      <c r="H35" s="96">
        <v>3104</v>
      </c>
    </row>
    <row r="36" spans="1:8" ht="15">
      <c r="A36" s="62" t="s">
        <v>38</v>
      </c>
      <c r="B36" s="32"/>
      <c r="C36" s="103">
        <f>SUM(C37:C39)</f>
        <v>25600</v>
      </c>
      <c r="D36" s="103">
        <f>SUM(D37:D39)</f>
        <v>21644</v>
      </c>
      <c r="E36" s="103"/>
      <c r="F36" s="103">
        <f>SUM(F37:F39)</f>
        <v>4573</v>
      </c>
      <c r="G36" s="103">
        <f>SUM(G37:G39)</f>
        <v>15284</v>
      </c>
      <c r="H36" s="134">
        <f>SUM(H37:H39)</f>
        <v>1787</v>
      </c>
    </row>
    <row r="37" spans="1:8" ht="15">
      <c r="A37" s="21" t="s">
        <v>36</v>
      </c>
      <c r="B37" s="22" t="s">
        <v>39</v>
      </c>
      <c r="C37" s="91">
        <v>8000</v>
      </c>
      <c r="D37" s="91">
        <v>6517</v>
      </c>
      <c r="E37" s="92">
        <f t="shared" si="0"/>
        <v>81.4625</v>
      </c>
      <c r="F37" s="91">
        <v>1699</v>
      </c>
      <c r="G37" s="91">
        <v>4486</v>
      </c>
      <c r="H37" s="93">
        <v>332</v>
      </c>
    </row>
    <row r="38" spans="1:8" ht="15">
      <c r="A38" s="23" t="s">
        <v>40</v>
      </c>
      <c r="B38" s="50" t="s">
        <v>46</v>
      </c>
      <c r="C38" s="91">
        <v>6600</v>
      </c>
      <c r="D38" s="91">
        <v>5473</v>
      </c>
      <c r="E38" s="92">
        <f t="shared" si="0"/>
        <v>82.92424242424242</v>
      </c>
      <c r="F38" s="91">
        <v>170</v>
      </c>
      <c r="G38" s="91">
        <v>5078</v>
      </c>
      <c r="H38" s="93">
        <v>225</v>
      </c>
    </row>
    <row r="39" spans="1:8" ht="15">
      <c r="A39" s="60" t="s">
        <v>57</v>
      </c>
      <c r="B39" s="67" t="s">
        <v>59</v>
      </c>
      <c r="C39" s="110">
        <v>11000</v>
      </c>
      <c r="D39" s="110">
        <v>9654</v>
      </c>
      <c r="E39" s="107">
        <f t="shared" si="0"/>
        <v>87.76363636363637</v>
      </c>
      <c r="F39" s="110">
        <v>2704</v>
      </c>
      <c r="G39" s="110">
        <v>5720</v>
      </c>
      <c r="H39" s="109">
        <v>1230</v>
      </c>
    </row>
    <row r="40" spans="1:8" ht="15">
      <c r="A40" s="30" t="s">
        <v>15</v>
      </c>
      <c r="B40" s="73"/>
      <c r="C40" s="90">
        <f>C41</f>
        <v>5000</v>
      </c>
      <c r="D40" s="90">
        <f>D41</f>
        <v>4950</v>
      </c>
      <c r="E40" s="90"/>
      <c r="F40" s="90">
        <f>F41</f>
        <v>500</v>
      </c>
      <c r="G40" s="90">
        <f>G41</f>
        <v>3300</v>
      </c>
      <c r="H40" s="121">
        <f>H41</f>
        <v>1150</v>
      </c>
    </row>
    <row r="41" spans="1:16" ht="15">
      <c r="A41" s="37" t="s">
        <v>16</v>
      </c>
      <c r="B41" s="53" t="s">
        <v>53</v>
      </c>
      <c r="C41" s="94">
        <v>5000</v>
      </c>
      <c r="D41" s="94">
        <v>4950</v>
      </c>
      <c r="E41" s="95">
        <f t="shared" si="0"/>
        <v>99</v>
      </c>
      <c r="F41" s="94">
        <v>500</v>
      </c>
      <c r="G41" s="94">
        <v>3300</v>
      </c>
      <c r="H41" s="96">
        <v>1150</v>
      </c>
      <c r="J41" s="141"/>
      <c r="K41" s="141"/>
      <c r="L41" s="141"/>
      <c r="M41" s="141"/>
      <c r="N41" s="141"/>
      <c r="O41" s="141"/>
      <c r="P41" s="141"/>
    </row>
    <row r="42" spans="1:8" ht="15">
      <c r="A42" s="62" t="s">
        <v>7</v>
      </c>
      <c r="B42" s="84"/>
      <c r="C42" s="103">
        <f>SUM(C43:C45)</f>
        <v>11200</v>
      </c>
      <c r="D42" s="103">
        <f>SUM(D43:D45)</f>
        <v>7543</v>
      </c>
      <c r="E42" s="103"/>
      <c r="F42" s="103">
        <f>SUM(F43:F45)</f>
        <v>3103</v>
      </c>
      <c r="G42" s="103">
        <f>SUM(G43:G45)</f>
        <v>4365</v>
      </c>
      <c r="H42" s="134">
        <f>SUM(H43:H45)</f>
        <v>75</v>
      </c>
    </row>
    <row r="43" spans="1:8" ht="15">
      <c r="A43" s="21" t="s">
        <v>36</v>
      </c>
      <c r="B43" s="22" t="s">
        <v>39</v>
      </c>
      <c r="C43" s="91">
        <v>6000</v>
      </c>
      <c r="D43" s="91">
        <v>2979</v>
      </c>
      <c r="E43" s="92">
        <f t="shared" si="0"/>
        <v>49.65</v>
      </c>
      <c r="F43" s="91">
        <v>2811</v>
      </c>
      <c r="G43" s="91">
        <v>168</v>
      </c>
      <c r="H43" s="93"/>
    </row>
    <row r="44" spans="1:8" ht="15">
      <c r="A44" s="23" t="s">
        <v>40</v>
      </c>
      <c r="B44" s="50" t="s">
        <v>51</v>
      </c>
      <c r="C44" s="91">
        <v>3700</v>
      </c>
      <c r="D44" s="91">
        <v>3340</v>
      </c>
      <c r="E44" s="92">
        <f t="shared" si="0"/>
        <v>90.27027027027027</v>
      </c>
      <c r="F44" s="91">
        <v>83</v>
      </c>
      <c r="G44" s="91">
        <v>3257</v>
      </c>
      <c r="H44" s="93"/>
    </row>
    <row r="45" spans="1:16" ht="15">
      <c r="A45" s="77" t="s">
        <v>57</v>
      </c>
      <c r="B45" s="67" t="s">
        <v>63</v>
      </c>
      <c r="C45" s="110">
        <v>1500</v>
      </c>
      <c r="D45" s="110">
        <v>1224</v>
      </c>
      <c r="E45" s="107">
        <f t="shared" si="0"/>
        <v>81.6</v>
      </c>
      <c r="F45" s="110">
        <v>209</v>
      </c>
      <c r="G45" s="110">
        <v>940</v>
      </c>
      <c r="H45" s="109">
        <v>75</v>
      </c>
      <c r="J45" s="141"/>
      <c r="K45" s="141"/>
      <c r="L45" s="141"/>
      <c r="M45" s="141"/>
      <c r="N45" s="141"/>
      <c r="O45" s="141"/>
      <c r="P45" s="141"/>
    </row>
    <row r="46" spans="1:8" ht="15">
      <c r="A46" s="19" t="s">
        <v>42</v>
      </c>
      <c r="B46" s="31"/>
      <c r="C46" s="90">
        <f>C47</f>
        <v>10000</v>
      </c>
      <c r="D46" s="90">
        <f>D47</f>
        <v>9550</v>
      </c>
      <c r="E46" s="90"/>
      <c r="F46" s="90">
        <f>F47</f>
        <v>206</v>
      </c>
      <c r="G46" s="90">
        <f>G47</f>
        <v>1295</v>
      </c>
      <c r="H46" s="121">
        <f>H47</f>
        <v>8049</v>
      </c>
    </row>
    <row r="47" spans="1:8" ht="15">
      <c r="A47" s="85" t="s">
        <v>40</v>
      </c>
      <c r="B47" s="53" t="s">
        <v>43</v>
      </c>
      <c r="C47" s="94">
        <v>10000</v>
      </c>
      <c r="D47" s="94">
        <v>9550</v>
      </c>
      <c r="E47" s="95">
        <f t="shared" si="0"/>
        <v>95.5</v>
      </c>
      <c r="F47" s="94">
        <v>206</v>
      </c>
      <c r="G47" s="94">
        <v>1295</v>
      </c>
      <c r="H47" s="96">
        <v>8049</v>
      </c>
    </row>
    <row r="48" spans="1:8" ht="15">
      <c r="A48" s="72" t="s">
        <v>56</v>
      </c>
      <c r="B48" s="73"/>
      <c r="C48" s="90">
        <f>SUM(C49:C50)</f>
        <v>5000</v>
      </c>
      <c r="D48" s="90">
        <f>SUM(D49:D50)</f>
        <v>4767</v>
      </c>
      <c r="E48" s="90"/>
      <c r="F48" s="90">
        <f>SUM(F49:F50)</f>
        <v>543</v>
      </c>
      <c r="G48" s="90">
        <f>SUM(G49:G50)</f>
        <v>2163</v>
      </c>
      <c r="H48" s="121">
        <f>SUM(H49:H50)</f>
        <v>2061</v>
      </c>
    </row>
    <row r="49" spans="1:8" ht="16.5" customHeight="1">
      <c r="A49" s="56" t="s">
        <v>55</v>
      </c>
      <c r="B49" s="50"/>
      <c r="C49" s="91">
        <v>1000</v>
      </c>
      <c r="D49" s="91">
        <v>941</v>
      </c>
      <c r="E49" s="92">
        <f t="shared" si="0"/>
        <v>94.1</v>
      </c>
      <c r="F49" s="91">
        <v>190</v>
      </c>
      <c r="G49" s="91">
        <v>750</v>
      </c>
      <c r="H49" s="93">
        <v>1</v>
      </c>
    </row>
    <row r="50" spans="1:8" ht="16.5" customHeight="1">
      <c r="A50" s="63" t="s">
        <v>64</v>
      </c>
      <c r="B50" s="53"/>
      <c r="C50" s="94">
        <v>4000</v>
      </c>
      <c r="D50" s="94">
        <v>3826</v>
      </c>
      <c r="E50" s="92">
        <f t="shared" si="0"/>
        <v>95.65</v>
      </c>
      <c r="F50" s="94">
        <v>353</v>
      </c>
      <c r="G50" s="94">
        <v>1413</v>
      </c>
      <c r="H50" s="96">
        <v>2060</v>
      </c>
    </row>
    <row r="51" spans="1:8" ht="15">
      <c r="A51" s="19" t="s">
        <v>31</v>
      </c>
      <c r="B51" s="31"/>
      <c r="C51" s="90">
        <f>SUM(C52:C55)</f>
        <v>27000</v>
      </c>
      <c r="D51" s="90">
        <f>SUM(D52:D55)</f>
        <v>21886</v>
      </c>
      <c r="E51" s="90"/>
      <c r="F51" s="90">
        <f>SUM(F52:F55)</f>
        <v>5351</v>
      </c>
      <c r="G51" s="90">
        <f>SUM(G52:G55)</f>
        <v>9919</v>
      </c>
      <c r="H51" s="121">
        <f>SUM(H52:H55)</f>
        <v>6616</v>
      </c>
    </row>
    <row r="52" spans="1:8" ht="15">
      <c r="A52" s="23" t="s">
        <v>40</v>
      </c>
      <c r="B52" s="52" t="s">
        <v>50</v>
      </c>
      <c r="C52" s="91">
        <v>6000</v>
      </c>
      <c r="D52" s="91">
        <v>4191</v>
      </c>
      <c r="E52" s="92">
        <f t="shared" si="0"/>
        <v>69.85</v>
      </c>
      <c r="F52" s="91">
        <v>1633</v>
      </c>
      <c r="G52" s="91">
        <v>2515</v>
      </c>
      <c r="H52" s="93">
        <v>43</v>
      </c>
    </row>
    <row r="53" spans="1:8" ht="16.5" customHeight="1">
      <c r="A53" s="56" t="s">
        <v>55</v>
      </c>
      <c r="B53" s="52"/>
      <c r="C53" s="91">
        <v>1000</v>
      </c>
      <c r="D53" s="91">
        <v>948</v>
      </c>
      <c r="E53" s="92">
        <f t="shared" si="0"/>
        <v>94.8</v>
      </c>
      <c r="F53" s="91">
        <v>23</v>
      </c>
      <c r="G53" s="91">
        <v>752</v>
      </c>
      <c r="H53" s="93">
        <v>173</v>
      </c>
    </row>
    <row r="54" spans="1:8" ht="16.5" customHeight="1">
      <c r="A54" s="59" t="s">
        <v>57</v>
      </c>
      <c r="B54" s="52" t="s">
        <v>62</v>
      </c>
      <c r="C54" s="91">
        <v>7000</v>
      </c>
      <c r="D54" s="91">
        <v>6310</v>
      </c>
      <c r="E54" s="92">
        <f t="shared" si="0"/>
        <v>90.14285714285714</v>
      </c>
      <c r="F54" s="91">
        <v>845</v>
      </c>
      <c r="G54" s="91">
        <v>2825</v>
      </c>
      <c r="H54" s="93">
        <v>2640</v>
      </c>
    </row>
    <row r="55" spans="1:8" ht="16.5" customHeight="1">
      <c r="A55" s="63" t="s">
        <v>64</v>
      </c>
      <c r="B55" s="65" t="s">
        <v>67</v>
      </c>
      <c r="C55" s="94">
        <v>13000</v>
      </c>
      <c r="D55" s="94">
        <v>10437</v>
      </c>
      <c r="E55" s="95">
        <f t="shared" si="0"/>
        <v>80.28461538461538</v>
      </c>
      <c r="F55" s="94">
        <v>2850</v>
      </c>
      <c r="G55" s="94">
        <v>3827</v>
      </c>
      <c r="H55" s="96">
        <v>3760</v>
      </c>
    </row>
    <row r="56" spans="1:8" ht="15">
      <c r="A56" s="62" t="s">
        <v>13</v>
      </c>
      <c r="B56" s="32"/>
      <c r="C56" s="103">
        <f>C57</f>
        <v>2700</v>
      </c>
      <c r="D56" s="103">
        <f>D57</f>
        <v>2652</v>
      </c>
      <c r="E56" s="103"/>
      <c r="F56" s="103">
        <f>F57</f>
        <v>45</v>
      </c>
      <c r="G56" s="103">
        <f>G57</f>
        <v>423</v>
      </c>
      <c r="H56" s="134">
        <f>H57</f>
        <v>2184</v>
      </c>
    </row>
    <row r="57" spans="1:8" ht="15">
      <c r="A57" s="68" t="s">
        <v>40</v>
      </c>
      <c r="B57" s="67" t="s">
        <v>41</v>
      </c>
      <c r="C57" s="110">
        <v>2700</v>
      </c>
      <c r="D57" s="110">
        <v>2652</v>
      </c>
      <c r="E57" s="107">
        <f>D57*100/C57</f>
        <v>98.22222222222223</v>
      </c>
      <c r="F57" s="110">
        <v>45</v>
      </c>
      <c r="G57" s="110">
        <v>423</v>
      </c>
      <c r="H57" s="109">
        <v>2184</v>
      </c>
    </row>
    <row r="58" spans="1:8" ht="15">
      <c r="A58" s="19" t="s">
        <v>8</v>
      </c>
      <c r="B58" s="31"/>
      <c r="C58" s="90">
        <f>C59</f>
        <v>1600</v>
      </c>
      <c r="D58" s="90">
        <f>D59</f>
        <v>1502</v>
      </c>
      <c r="E58" s="90"/>
      <c r="F58" s="90">
        <f>F59</f>
        <v>8</v>
      </c>
      <c r="G58" s="90">
        <f>G59</f>
        <v>63</v>
      </c>
      <c r="H58" s="121">
        <f>H59</f>
        <v>1431</v>
      </c>
    </row>
    <row r="59" spans="1:8" ht="15">
      <c r="A59" s="85" t="s">
        <v>40</v>
      </c>
      <c r="B59" s="53" t="s">
        <v>47</v>
      </c>
      <c r="C59" s="94">
        <v>1600</v>
      </c>
      <c r="D59" s="94">
        <v>1502</v>
      </c>
      <c r="E59" s="95">
        <f t="shared" si="0"/>
        <v>93.875</v>
      </c>
      <c r="F59" s="94">
        <v>8</v>
      </c>
      <c r="G59" s="94">
        <v>63</v>
      </c>
      <c r="H59" s="96">
        <v>1431</v>
      </c>
    </row>
    <row r="60" spans="1:8" ht="15">
      <c r="A60" s="62" t="s">
        <v>21</v>
      </c>
      <c r="B60" s="32"/>
      <c r="C60" s="103">
        <f>SUM(C61:C62)</f>
        <v>2150</v>
      </c>
      <c r="D60" s="103">
        <f>SUM(D61:D62)</f>
        <v>2039</v>
      </c>
      <c r="E60" s="103"/>
      <c r="F60" s="103">
        <f>SUM(F61:F62)</f>
        <v>326</v>
      </c>
      <c r="G60" s="103">
        <f>SUM(G61:G62)</f>
        <v>1211</v>
      </c>
      <c r="H60" s="134">
        <f>SUM(H61:H62)</f>
        <v>502</v>
      </c>
    </row>
    <row r="61" spans="1:8" ht="15">
      <c r="A61" s="23" t="s">
        <v>40</v>
      </c>
      <c r="B61" s="22" t="s">
        <v>47</v>
      </c>
      <c r="C61" s="91">
        <v>650</v>
      </c>
      <c r="D61" s="91">
        <v>594</v>
      </c>
      <c r="E61" s="92">
        <f t="shared" si="0"/>
        <v>91.38461538461539</v>
      </c>
      <c r="F61" s="91">
        <v>1</v>
      </c>
      <c r="G61" s="91">
        <v>94</v>
      </c>
      <c r="H61" s="93">
        <v>499</v>
      </c>
    </row>
    <row r="62" spans="1:8" ht="15" customHeight="1">
      <c r="A62" s="66" t="s">
        <v>55</v>
      </c>
      <c r="B62" s="61"/>
      <c r="C62" s="110">
        <v>1500</v>
      </c>
      <c r="D62" s="110">
        <v>1445</v>
      </c>
      <c r="E62" s="107">
        <f t="shared" si="0"/>
        <v>96.33333333333333</v>
      </c>
      <c r="F62" s="110">
        <v>325</v>
      </c>
      <c r="G62" s="110">
        <v>1117</v>
      </c>
      <c r="H62" s="109">
        <v>3</v>
      </c>
    </row>
    <row r="63" spans="1:8" ht="15">
      <c r="A63" s="19" t="s">
        <v>48</v>
      </c>
      <c r="B63" s="31"/>
      <c r="C63" s="90">
        <f>SUM(C64)</f>
        <v>3000</v>
      </c>
      <c r="D63" s="90">
        <f>SUM(D64)</f>
        <v>2108</v>
      </c>
      <c r="E63" s="90"/>
      <c r="F63" s="90">
        <f>SUM(F64)</f>
        <v>953</v>
      </c>
      <c r="G63" s="90">
        <f>SUM(G64)</f>
        <v>1143</v>
      </c>
      <c r="H63" s="121">
        <f>SUM(H64)</f>
        <v>12</v>
      </c>
    </row>
    <row r="64" spans="1:8" ht="15">
      <c r="A64" s="85" t="s">
        <v>40</v>
      </c>
      <c r="B64" s="64" t="s">
        <v>50</v>
      </c>
      <c r="C64" s="94">
        <v>3000</v>
      </c>
      <c r="D64" s="94">
        <v>2108</v>
      </c>
      <c r="E64" s="95">
        <f t="shared" si="0"/>
        <v>70.26666666666667</v>
      </c>
      <c r="F64" s="94">
        <v>953</v>
      </c>
      <c r="G64" s="94">
        <v>1143</v>
      </c>
      <c r="H64" s="96">
        <v>12</v>
      </c>
    </row>
    <row r="65" spans="1:8" ht="15">
      <c r="A65" s="62" t="s">
        <v>49</v>
      </c>
      <c r="B65" s="32"/>
      <c r="C65" s="103">
        <f>SUM(C66)</f>
        <v>4500</v>
      </c>
      <c r="D65" s="103">
        <f>SUM(D66)</f>
        <v>1648</v>
      </c>
      <c r="E65" s="103"/>
      <c r="F65" s="103">
        <f>SUM(F66)</f>
        <v>1068</v>
      </c>
      <c r="G65" s="103">
        <f>SUM(G66)</f>
        <v>580</v>
      </c>
      <c r="H65" s="134">
        <f>SUM(H66)</f>
        <v>0</v>
      </c>
    </row>
    <row r="66" spans="1:8" ht="15">
      <c r="A66" s="68" t="s">
        <v>40</v>
      </c>
      <c r="B66" s="69" t="s">
        <v>50</v>
      </c>
      <c r="C66" s="110">
        <v>4500</v>
      </c>
      <c r="D66" s="110">
        <v>1648</v>
      </c>
      <c r="E66" s="107">
        <f t="shared" si="0"/>
        <v>36.62222222222222</v>
      </c>
      <c r="F66" s="110">
        <v>1068</v>
      </c>
      <c r="G66" s="110">
        <v>580</v>
      </c>
      <c r="H66" s="109">
        <v>0</v>
      </c>
    </row>
    <row r="67" spans="1:8" ht="15">
      <c r="A67" s="19" t="s">
        <v>11</v>
      </c>
      <c r="B67" s="31"/>
      <c r="C67" s="90">
        <f>SUM(C68:C70)</f>
        <v>37450</v>
      </c>
      <c r="D67" s="90">
        <f>SUM(D68:D70)</f>
        <v>32997</v>
      </c>
      <c r="E67" s="90"/>
      <c r="F67" s="90">
        <f>SUM(F68:F70)</f>
        <v>11687</v>
      </c>
      <c r="G67" s="90">
        <f>SUM(G68:G70)</f>
        <v>14356</v>
      </c>
      <c r="H67" s="121">
        <f>SUM(H68:H70)</f>
        <v>6954</v>
      </c>
    </row>
    <row r="68" spans="1:8" ht="15">
      <c r="A68" s="23" t="s">
        <v>40</v>
      </c>
      <c r="B68" s="50" t="s">
        <v>52</v>
      </c>
      <c r="C68" s="91">
        <v>1450</v>
      </c>
      <c r="D68" s="91">
        <v>1285</v>
      </c>
      <c r="E68" s="92">
        <f t="shared" si="0"/>
        <v>88.62068965517241</v>
      </c>
      <c r="F68" s="91">
        <v>54</v>
      </c>
      <c r="G68" s="91">
        <v>244</v>
      </c>
      <c r="H68" s="93">
        <v>987</v>
      </c>
    </row>
    <row r="69" spans="1:8" ht="15">
      <c r="A69" s="59" t="s">
        <v>57</v>
      </c>
      <c r="B69" s="50" t="s">
        <v>60</v>
      </c>
      <c r="C69" s="91">
        <v>2000</v>
      </c>
      <c r="D69" s="91">
        <v>1640</v>
      </c>
      <c r="E69" s="92">
        <f t="shared" si="0"/>
        <v>82</v>
      </c>
      <c r="F69" s="91">
        <v>490</v>
      </c>
      <c r="G69" s="91">
        <v>640</v>
      </c>
      <c r="H69" s="93">
        <v>510</v>
      </c>
    </row>
    <row r="70" spans="1:8" ht="15.75" thickBot="1">
      <c r="A70" s="70" t="s">
        <v>64</v>
      </c>
      <c r="B70" s="71" t="s">
        <v>68</v>
      </c>
      <c r="C70" s="111">
        <v>34000</v>
      </c>
      <c r="D70" s="111">
        <v>30072</v>
      </c>
      <c r="E70" s="112">
        <f t="shared" si="0"/>
        <v>88.44705882352942</v>
      </c>
      <c r="F70" s="111">
        <v>11143</v>
      </c>
      <c r="G70" s="111">
        <v>13472</v>
      </c>
      <c r="H70" s="113">
        <v>5457</v>
      </c>
    </row>
    <row r="71" spans="1:8" ht="15.75" thickBot="1">
      <c r="A71" s="33" t="s">
        <v>2</v>
      </c>
      <c r="B71" s="34"/>
      <c r="C71" s="114">
        <f aca="true" t="shared" si="1" ref="C71:H71">C15+C21+C24+C29+C32+C36+C40+C42+C46+C48+C51+C56+C58+C60+C63+C65+C67</f>
        <v>654980</v>
      </c>
      <c r="D71" s="114">
        <f t="shared" si="1"/>
        <v>522538</v>
      </c>
      <c r="E71" s="114">
        <f>D71*100/C71</f>
        <v>79.77922990014962</v>
      </c>
      <c r="F71" s="114">
        <f t="shared" si="1"/>
        <v>111348</v>
      </c>
      <c r="G71" s="114">
        <f t="shared" si="1"/>
        <v>208339</v>
      </c>
      <c r="H71" s="135">
        <f t="shared" si="1"/>
        <v>202851</v>
      </c>
    </row>
    <row r="72" spans="1:8" ht="15.75" thickBot="1">
      <c r="A72" s="172" t="s">
        <v>19</v>
      </c>
      <c r="B72" s="173"/>
      <c r="C72" s="173"/>
      <c r="D72" s="173"/>
      <c r="E72" s="173"/>
      <c r="F72" s="173"/>
      <c r="G72" s="173"/>
      <c r="H72" s="174"/>
    </row>
    <row r="73" spans="1:8" ht="15">
      <c r="A73" s="54" t="s">
        <v>15</v>
      </c>
      <c r="B73" s="55"/>
      <c r="C73" s="115">
        <f>C74</f>
        <v>521</v>
      </c>
      <c r="D73" s="115">
        <f>D74</f>
        <v>521</v>
      </c>
      <c r="E73" s="115"/>
      <c r="F73" s="115">
        <f>F74</f>
        <v>0</v>
      </c>
      <c r="G73" s="115">
        <f>G74</f>
        <v>0</v>
      </c>
      <c r="H73" s="136">
        <f>H74</f>
        <v>521</v>
      </c>
    </row>
    <row r="74" spans="1:8" ht="15">
      <c r="A74" s="37" t="s">
        <v>16</v>
      </c>
      <c r="B74" s="53" t="s">
        <v>54</v>
      </c>
      <c r="C74" s="94">
        <v>521</v>
      </c>
      <c r="D74" s="94">
        <v>521</v>
      </c>
      <c r="E74" s="95">
        <f>D74*100/C74</f>
        <v>100</v>
      </c>
      <c r="F74" s="94">
        <v>0</v>
      </c>
      <c r="G74" s="94">
        <v>0</v>
      </c>
      <c r="H74" s="96">
        <v>521</v>
      </c>
    </row>
    <row r="75" spans="1:8" ht="15">
      <c r="A75" s="24" t="s">
        <v>23</v>
      </c>
      <c r="B75" s="73"/>
      <c r="C75" s="90">
        <f>C76</f>
        <v>10000</v>
      </c>
      <c r="D75" s="90">
        <f>D76</f>
        <v>6616</v>
      </c>
      <c r="E75" s="90"/>
      <c r="F75" s="90">
        <f>F76</f>
        <v>961</v>
      </c>
      <c r="G75" s="90">
        <f>G76</f>
        <v>5655</v>
      </c>
      <c r="H75" s="121">
        <f>H76</f>
        <v>0</v>
      </c>
    </row>
    <row r="76" spans="1:8" ht="16.5" customHeight="1">
      <c r="A76" s="86" t="s">
        <v>55</v>
      </c>
      <c r="B76" s="53"/>
      <c r="C76" s="94">
        <v>10000</v>
      </c>
      <c r="D76" s="94">
        <v>6616</v>
      </c>
      <c r="E76" s="95">
        <f>D76*100/C76</f>
        <v>66.16</v>
      </c>
      <c r="F76" s="94">
        <v>961</v>
      </c>
      <c r="G76" s="94">
        <v>5655</v>
      </c>
      <c r="H76" s="96">
        <v>0</v>
      </c>
    </row>
    <row r="77" spans="1:8" ht="15">
      <c r="A77" s="24" t="s">
        <v>14</v>
      </c>
      <c r="B77" s="73"/>
      <c r="C77" s="90">
        <f>C78</f>
        <v>0</v>
      </c>
      <c r="D77" s="90">
        <f>D78</f>
        <v>11056</v>
      </c>
      <c r="E77" s="90"/>
      <c r="F77" s="90">
        <f>F78</f>
        <v>1200</v>
      </c>
      <c r="G77" s="90">
        <f>G78</f>
        <v>9200</v>
      </c>
      <c r="H77" s="121">
        <f>H78</f>
        <v>0</v>
      </c>
    </row>
    <row r="78" spans="1:8" ht="15" customHeight="1">
      <c r="A78" s="86" t="s">
        <v>55</v>
      </c>
      <c r="B78" s="53"/>
      <c r="C78" s="94">
        <v>0</v>
      </c>
      <c r="D78" s="94">
        <v>11056</v>
      </c>
      <c r="E78" s="95"/>
      <c r="F78" s="94">
        <v>1200</v>
      </c>
      <c r="G78" s="94">
        <v>9200</v>
      </c>
      <c r="H78" s="96"/>
    </row>
    <row r="79" spans="1:8" ht="15">
      <c r="A79" s="30" t="s">
        <v>32</v>
      </c>
      <c r="B79" s="73"/>
      <c r="C79" s="90">
        <f>C80</f>
        <v>225</v>
      </c>
      <c r="D79" s="90">
        <f>D80</f>
        <v>223</v>
      </c>
      <c r="E79" s="90"/>
      <c r="F79" s="90">
        <f>F80</f>
        <v>20</v>
      </c>
      <c r="G79" s="90">
        <f>G80</f>
        <v>185</v>
      </c>
      <c r="H79" s="121">
        <f>H80</f>
        <v>18</v>
      </c>
    </row>
    <row r="80" spans="1:8" ht="15">
      <c r="A80" s="63" t="s">
        <v>64</v>
      </c>
      <c r="B80" s="87">
        <v>40988</v>
      </c>
      <c r="C80" s="94">
        <v>225</v>
      </c>
      <c r="D80" s="94">
        <v>223</v>
      </c>
      <c r="E80" s="95">
        <v>99.11111111111111</v>
      </c>
      <c r="F80" s="94">
        <v>20</v>
      </c>
      <c r="G80" s="94">
        <v>185</v>
      </c>
      <c r="H80" s="96">
        <v>18</v>
      </c>
    </row>
    <row r="81" spans="1:8" ht="18" customHeight="1">
      <c r="A81" s="27" t="s">
        <v>31</v>
      </c>
      <c r="B81" s="28"/>
      <c r="C81" s="116">
        <f>C82</f>
        <v>285</v>
      </c>
      <c r="D81" s="116">
        <f>D82</f>
        <v>275</v>
      </c>
      <c r="E81" s="116"/>
      <c r="F81" s="116">
        <f>F82</f>
        <v>37</v>
      </c>
      <c r="G81" s="116">
        <f>G82</f>
        <v>209</v>
      </c>
      <c r="H81" s="137">
        <f>H82</f>
        <v>29</v>
      </c>
    </row>
    <row r="82" spans="1:8" ht="15.75" thickBot="1">
      <c r="A82" s="70" t="s">
        <v>64</v>
      </c>
      <c r="B82" s="26">
        <v>40988</v>
      </c>
      <c r="C82" s="117">
        <v>285</v>
      </c>
      <c r="D82" s="117">
        <v>275</v>
      </c>
      <c r="E82" s="118">
        <v>96.49122807017544</v>
      </c>
      <c r="F82" s="117">
        <v>37</v>
      </c>
      <c r="G82" s="119">
        <v>209</v>
      </c>
      <c r="H82" s="96">
        <v>29</v>
      </c>
    </row>
    <row r="83" spans="1:8" ht="15.75" thickBot="1">
      <c r="A83" s="33" t="s">
        <v>2</v>
      </c>
      <c r="B83" s="34"/>
      <c r="C83" s="114">
        <f aca="true" t="shared" si="2" ref="C83:H83">C73+C75+C77+C79+C81</f>
        <v>11031</v>
      </c>
      <c r="D83" s="114">
        <f t="shared" si="2"/>
        <v>18691</v>
      </c>
      <c r="E83" s="114">
        <f t="shared" si="2"/>
        <v>0</v>
      </c>
      <c r="F83" s="114">
        <f t="shared" si="2"/>
        <v>2218</v>
      </c>
      <c r="G83" s="114">
        <f t="shared" si="2"/>
        <v>15249</v>
      </c>
      <c r="H83" s="135">
        <f t="shared" si="2"/>
        <v>568</v>
      </c>
    </row>
    <row r="84" spans="1:8" ht="15">
      <c r="A84" s="153" t="s">
        <v>18</v>
      </c>
      <c r="B84" s="154"/>
      <c r="C84" s="154"/>
      <c r="D84" s="154"/>
      <c r="E84" s="154"/>
      <c r="F84" s="154"/>
      <c r="G84" s="154"/>
      <c r="H84" s="155"/>
    </row>
    <row r="85" spans="1:17" ht="15">
      <c r="A85" s="24" t="s">
        <v>10</v>
      </c>
      <c r="B85" s="25"/>
      <c r="C85" s="90">
        <f>SUM(C86:C86)</f>
        <v>167</v>
      </c>
      <c r="D85" s="90">
        <f>SUM(D86:D86)</f>
        <v>167</v>
      </c>
      <c r="E85" s="120"/>
      <c r="F85" s="90">
        <f>SUM(F86:F86)</f>
        <v>17</v>
      </c>
      <c r="G85" s="90">
        <f>SUM(G86:G86)</f>
        <v>150</v>
      </c>
      <c r="H85" s="121">
        <f>SUM(H86:H86)</f>
        <v>0</v>
      </c>
      <c r="L85" s="6"/>
      <c r="M85" s="6"/>
      <c r="N85" s="7"/>
      <c r="O85" s="6"/>
      <c r="P85" s="6"/>
      <c r="Q85" s="6"/>
    </row>
    <row r="86" spans="1:17" ht="15">
      <c r="A86" s="35" t="s">
        <v>24</v>
      </c>
      <c r="B86" s="58">
        <v>40632</v>
      </c>
      <c r="C86" s="91">
        <v>167</v>
      </c>
      <c r="D86" s="91">
        <v>167</v>
      </c>
      <c r="E86" s="95"/>
      <c r="F86" s="91">
        <v>17</v>
      </c>
      <c r="G86" s="122">
        <v>150</v>
      </c>
      <c r="H86" s="93">
        <v>0</v>
      </c>
      <c r="L86" s="8"/>
      <c r="M86" s="8"/>
      <c r="N86" s="9"/>
      <c r="O86" s="8"/>
      <c r="P86" s="8"/>
      <c r="Q86" s="10"/>
    </row>
    <row r="87" spans="1:17" ht="15">
      <c r="A87" s="30" t="s">
        <v>15</v>
      </c>
      <c r="B87" s="36"/>
      <c r="C87" s="90">
        <f>C88</f>
        <v>208</v>
      </c>
      <c r="D87" s="90">
        <f>D88</f>
        <v>208</v>
      </c>
      <c r="E87" s="90"/>
      <c r="F87" s="90">
        <f>F88</f>
        <v>0</v>
      </c>
      <c r="G87" s="90">
        <f>G88</f>
        <v>0</v>
      </c>
      <c r="H87" s="121">
        <f>H88</f>
        <v>208</v>
      </c>
      <c r="L87" s="6"/>
      <c r="M87" s="6"/>
      <c r="N87" s="7"/>
      <c r="O87" s="6"/>
      <c r="P87" s="6"/>
      <c r="Q87" s="11"/>
    </row>
    <row r="88" spans="1:17" ht="15">
      <c r="A88" s="37" t="s">
        <v>16</v>
      </c>
      <c r="B88" s="38">
        <v>40623</v>
      </c>
      <c r="C88" s="94">
        <v>208</v>
      </c>
      <c r="D88" s="94">
        <v>208</v>
      </c>
      <c r="E88" s="95"/>
      <c r="F88" s="94">
        <v>0</v>
      </c>
      <c r="G88" s="94">
        <v>0</v>
      </c>
      <c r="H88" s="96">
        <v>208</v>
      </c>
      <c r="L88" s="8"/>
      <c r="M88" s="8"/>
      <c r="N88" s="9"/>
      <c r="O88" s="8"/>
      <c r="P88" s="8"/>
      <c r="Q88" s="10"/>
    </row>
    <row r="89" spans="1:17" ht="15">
      <c r="A89" s="27" t="s">
        <v>23</v>
      </c>
      <c r="B89" s="39"/>
      <c r="C89" s="90">
        <f>C90</f>
        <v>278</v>
      </c>
      <c r="D89" s="90">
        <f>D90</f>
        <v>278</v>
      </c>
      <c r="E89" s="90"/>
      <c r="F89" s="90">
        <f>F90</f>
        <v>28</v>
      </c>
      <c r="G89" s="90">
        <f>G90</f>
        <v>250</v>
      </c>
      <c r="H89" s="121">
        <f>H90</f>
        <v>0</v>
      </c>
      <c r="L89" s="6"/>
      <c r="M89" s="6"/>
      <c r="N89" s="7"/>
      <c r="O89" s="6"/>
      <c r="P89" s="6"/>
      <c r="Q89" s="6"/>
    </row>
    <row r="90" spans="1:17" ht="15">
      <c r="A90" s="40" t="s">
        <v>24</v>
      </c>
      <c r="B90" s="58">
        <v>40632</v>
      </c>
      <c r="C90" s="94">
        <v>278</v>
      </c>
      <c r="D90" s="94">
        <v>278</v>
      </c>
      <c r="E90" s="95"/>
      <c r="F90" s="94">
        <v>28</v>
      </c>
      <c r="G90" s="123">
        <v>250</v>
      </c>
      <c r="H90" s="96">
        <v>0</v>
      </c>
      <c r="L90" s="8"/>
      <c r="M90" s="8"/>
      <c r="N90" s="9"/>
      <c r="O90" s="8"/>
      <c r="P90" s="8"/>
      <c r="Q90" s="10"/>
    </row>
    <row r="91" spans="1:17" ht="15">
      <c r="A91" s="30" t="s">
        <v>7</v>
      </c>
      <c r="B91" s="25"/>
      <c r="C91" s="131">
        <f>C92</f>
        <v>80</v>
      </c>
      <c r="D91" s="131">
        <f>D92</f>
        <v>64</v>
      </c>
      <c r="E91" s="131"/>
      <c r="F91" s="131">
        <f>F92</f>
        <v>0</v>
      </c>
      <c r="G91" s="131">
        <f>G92</f>
        <v>64</v>
      </c>
      <c r="H91" s="138">
        <f>H92</f>
        <v>0</v>
      </c>
      <c r="L91" s="6"/>
      <c r="M91" s="6"/>
      <c r="N91" s="7"/>
      <c r="O91" s="6"/>
      <c r="P91" s="6"/>
      <c r="Q91" s="11"/>
    </row>
    <row r="92" spans="1:17" ht="15.75" thickBot="1">
      <c r="A92" s="127" t="s">
        <v>22</v>
      </c>
      <c r="B92" s="41" t="s">
        <v>33</v>
      </c>
      <c r="C92" s="128">
        <v>80</v>
      </c>
      <c r="D92" s="128">
        <v>64</v>
      </c>
      <c r="E92" s="129">
        <v>80</v>
      </c>
      <c r="F92" s="128"/>
      <c r="G92" s="128">
        <v>64</v>
      </c>
      <c r="H92" s="130"/>
      <c r="I92" s="29"/>
      <c r="L92" s="8"/>
      <c r="M92" s="8"/>
      <c r="N92" s="9"/>
      <c r="O92" s="8"/>
      <c r="P92" s="8"/>
      <c r="Q92" s="10"/>
    </row>
    <row r="93" spans="1:17" ht="15.75" thickBot="1">
      <c r="A93" s="42" t="s">
        <v>2</v>
      </c>
      <c r="B93" s="43"/>
      <c r="C93" s="132">
        <f>C85+C87+C89+C91</f>
        <v>733</v>
      </c>
      <c r="D93" s="132">
        <f>D85+D87+D89+D91</f>
        <v>717</v>
      </c>
      <c r="E93" s="132"/>
      <c r="F93" s="132">
        <f>F85+F87+F89+F91</f>
        <v>45</v>
      </c>
      <c r="G93" s="132">
        <f>G85+G87+G89+G91</f>
        <v>464</v>
      </c>
      <c r="H93" s="139">
        <f>H85+H87+H89+H91</f>
        <v>208</v>
      </c>
      <c r="L93" s="6"/>
      <c r="M93" s="6"/>
      <c r="N93" s="7"/>
      <c r="O93" s="6"/>
      <c r="P93" s="6"/>
      <c r="Q93" s="11"/>
    </row>
    <row r="94" spans="1:9" ht="15.75" thickBot="1">
      <c r="A94" s="44" t="s">
        <v>20</v>
      </c>
      <c r="B94" s="45"/>
      <c r="C94" s="133">
        <f>C71+C83+C93</f>
        <v>666744</v>
      </c>
      <c r="D94" s="133">
        <f>D71+D83+D93</f>
        <v>541946</v>
      </c>
      <c r="E94" s="133"/>
      <c r="F94" s="133">
        <f>F71+F83+F93</f>
        <v>113611</v>
      </c>
      <c r="G94" s="133">
        <f>G71+G83+G93</f>
        <v>224052</v>
      </c>
      <c r="H94" s="140">
        <f>H71+H83+H93</f>
        <v>203627</v>
      </c>
      <c r="I94" s="29"/>
    </row>
    <row r="95" spans="1:7" ht="15">
      <c r="A95" s="46"/>
      <c r="B95" s="47"/>
      <c r="C95" s="124"/>
      <c r="D95" s="124"/>
      <c r="E95" s="125"/>
      <c r="F95" s="124"/>
      <c r="G95" s="124"/>
    </row>
    <row r="96" spans="1:7" ht="15">
      <c r="A96" s="46"/>
      <c r="B96" s="47"/>
      <c r="C96" s="124"/>
      <c r="D96" s="124"/>
      <c r="E96" s="125"/>
      <c r="F96" s="124"/>
      <c r="G96" s="124"/>
    </row>
    <row r="97" spans="1:11" ht="15">
      <c r="A97" s="46"/>
      <c r="B97" s="47"/>
      <c r="C97" s="124"/>
      <c r="D97" s="124"/>
      <c r="E97" s="125"/>
      <c r="F97" s="124"/>
      <c r="G97" s="124"/>
      <c r="H97" s="124"/>
      <c r="I97" s="48"/>
      <c r="J97" s="48"/>
      <c r="K97" s="48"/>
    </row>
    <row r="100" ht="12.75" customHeight="1">
      <c r="A100" s="49"/>
    </row>
    <row r="102" spans="6:7" ht="15">
      <c r="F102" s="17"/>
      <c r="G102" s="17"/>
    </row>
    <row r="103" ht="15">
      <c r="F103" s="17"/>
    </row>
    <row r="104" ht="15">
      <c r="E104" s="16"/>
    </row>
  </sheetData>
  <sheetProtection/>
  <mergeCells count="14">
    <mergeCell ref="A2:H2"/>
    <mergeCell ref="A4:H4"/>
    <mergeCell ref="A6:H6"/>
    <mergeCell ref="A7:H7"/>
    <mergeCell ref="A8:H8"/>
    <mergeCell ref="A72:H72"/>
    <mergeCell ref="A10:A12"/>
    <mergeCell ref="B10:B12"/>
    <mergeCell ref="D10:D12"/>
    <mergeCell ref="E10:E12"/>
    <mergeCell ref="C10:C12"/>
    <mergeCell ref="A84:H84"/>
    <mergeCell ref="F10:H11"/>
    <mergeCell ref="A14:G14"/>
  </mergeCells>
  <printOptions horizontalCentered="1"/>
  <pageMargins left="0.5511811023622047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4" width="9.140625" style="15" customWidth="1"/>
    <col min="5" max="5" width="9.140625" style="51" customWidth="1"/>
    <col min="6" max="8" width="9.140625" style="15" customWidth="1"/>
    <col min="9" max="16384" width="9.140625" style="1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Vl.Marinov</dc:creator>
  <cp:keywords/>
  <dc:description/>
  <cp:lastModifiedBy>Name</cp:lastModifiedBy>
  <cp:lastPrinted>2012-12-12T08:18:20Z</cp:lastPrinted>
  <dcterms:created xsi:type="dcterms:W3CDTF">2006-10-06T11:49:03Z</dcterms:created>
  <dcterms:modified xsi:type="dcterms:W3CDTF">2013-11-25T13:56:54Z</dcterms:modified>
  <cp:category/>
  <cp:version/>
  <cp:contentType/>
  <cp:contentStatus/>
</cp:coreProperties>
</file>