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<sst xmlns="http://schemas.openxmlformats.org/spreadsheetml/2006/main" count="127" uniqueCount="71">
  <si>
    <t xml:space="preserve">О Б О Б Щ И Т Е Л Е Н   П Р О Т О К О Л                                                                         </t>
  </si>
  <si>
    <t>за инвентаризация на тополови и върбови фиданки</t>
  </si>
  <si>
    <t xml:space="preserve">м. октомври 2012 г. </t>
  </si>
  <si>
    <t>Вид, сорт, култивар или клон</t>
  </si>
  <si>
    <t>Дата на вкореняване</t>
  </si>
  <si>
    <t>Вкоренени резници, бр.</t>
  </si>
  <si>
    <t>Налични фиданки, бр.</t>
  </si>
  <si>
    <t>Прихващане, %</t>
  </si>
  <si>
    <t>Разпределение на броя на фиданките по класове (типове)</t>
  </si>
  <si>
    <t>до 2 м</t>
  </si>
  <si>
    <t xml:space="preserve">2,0 - 3,0 м </t>
  </si>
  <si>
    <t>над 3,0 м</t>
  </si>
  <si>
    <t xml:space="preserve">I. Едногодишни </t>
  </si>
  <si>
    <t>Р. I-214</t>
  </si>
  <si>
    <t>СЗДП - Враца</t>
  </si>
  <si>
    <t>11.03.-08.04.12г.</t>
  </si>
  <si>
    <t>СЦДП - Габрово</t>
  </si>
  <si>
    <t>05.04.2012 г.</t>
  </si>
  <si>
    <t>Март 2012 г.</t>
  </si>
  <si>
    <t>22.03.2012 г.</t>
  </si>
  <si>
    <t>ЮЗДП - Бл</t>
  </si>
  <si>
    <t>ЮИДП - Сливен</t>
  </si>
  <si>
    <t>20.03.2012 г.</t>
  </si>
  <si>
    <t>P. I-45-51</t>
  </si>
  <si>
    <t>28.03.2012 г.</t>
  </si>
  <si>
    <t>07.04.2012 г.</t>
  </si>
  <si>
    <t>24.03.2012 г.</t>
  </si>
  <si>
    <t>27.03.2012г.</t>
  </si>
  <si>
    <t>P. Triplo (I-37/61)</t>
  </si>
  <si>
    <t>23.03.2012 г.</t>
  </si>
  <si>
    <t>22.06.2012 г.</t>
  </si>
  <si>
    <t>P. I-55/65</t>
  </si>
  <si>
    <t>СИДП - Шумен</t>
  </si>
  <si>
    <t>25.04.2012 г.</t>
  </si>
  <si>
    <t>P. Agate F</t>
  </si>
  <si>
    <t>14.03.-01.04.12г.</t>
  </si>
  <si>
    <t>04.04.2012 г.</t>
  </si>
  <si>
    <t>P. Bachelieri</t>
  </si>
  <si>
    <t>Р. СВ-7</t>
  </si>
  <si>
    <t>10.04.2012 г.</t>
  </si>
  <si>
    <t>Pannonia</t>
  </si>
  <si>
    <t>Р. BL</t>
  </si>
  <si>
    <t>28.03.12г.</t>
  </si>
  <si>
    <t>Р. МС</t>
  </si>
  <si>
    <t>06.04.2012 г.</t>
  </si>
  <si>
    <t>Welthamaipapel</t>
  </si>
  <si>
    <t>27.03.2012 г.</t>
  </si>
  <si>
    <t>P. A-194</t>
  </si>
  <si>
    <t>Топола черна</t>
  </si>
  <si>
    <t>NNDV</t>
  </si>
  <si>
    <t>02.04.2012 г.</t>
  </si>
  <si>
    <t>Бяла върба</t>
  </si>
  <si>
    <t>15.03.-17.03.12г.</t>
  </si>
  <si>
    <t>Всичко:</t>
  </si>
  <si>
    <t xml:space="preserve">II. Двегодишни </t>
  </si>
  <si>
    <t>I-214</t>
  </si>
  <si>
    <t>25.03.11г.</t>
  </si>
  <si>
    <t>30.03.2011 г.</t>
  </si>
  <si>
    <t>21.03.2011 г.</t>
  </si>
  <si>
    <t>17.03.11 г.</t>
  </si>
  <si>
    <t>ІІІ. Тригодишни</t>
  </si>
  <si>
    <t>P. I-214</t>
  </si>
  <si>
    <t>P. I-45/51</t>
  </si>
  <si>
    <t>ЮЦДП - Смолян</t>
  </si>
  <si>
    <t>21.03.2010 г.</t>
  </si>
  <si>
    <t>P. I-37/61</t>
  </si>
  <si>
    <t>23.03.2010 г.</t>
  </si>
  <si>
    <t>22.03.2010 г.</t>
  </si>
  <si>
    <t>P. BL</t>
  </si>
  <si>
    <t>ОБЩО І+ІІ+III</t>
  </si>
  <si>
    <t>Приложение № 17 към чл. 35, ал. 3 от Наредба № 4 за условията и реда за регистрация на горските разсадници, както и за производство на фиданки в горските разсадници - държавна собственост (обн. ДВ бр. 17/28.02.2012)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</si>
</sst>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"/>
    <numFmt numFmtId="165" formatCode="0.000"/>
  </numFmts>
  <fonts count="24">
    <font>
      <sz val="10"/>
      <name val="Arial"/>
      <family val="0"/>
    </font>
    <font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color indexed="57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sz val="12"/>
      <color indexed="48"/>
      <name val="Calibri"/>
      <family val="2"/>
    </font>
    <font>
      <sz val="12"/>
      <color indexed="61"/>
      <name val="Calibri"/>
      <family val="2"/>
    </font>
    <font>
      <sz val="12"/>
      <color indexed="53"/>
      <name val="Calibri"/>
      <family val="2"/>
    </font>
    <font>
      <b/>
      <i/>
      <sz val="12"/>
      <color indexed="8"/>
      <name val="Calibri"/>
      <family val="2"/>
    </font>
    <font>
      <i/>
      <sz val="9"/>
      <name val="Calibri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>
      <alignment/>
      <protection/>
    </xf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right"/>
    </xf>
    <xf numFmtId="0" fontId="9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right" vertical="center" wrapText="1"/>
    </xf>
    <xf numFmtId="2" fontId="13" fillId="0" borderId="11" xfId="0" applyNumberFormat="1" applyFont="1" applyBorder="1" applyAlignment="1">
      <alignment horizontal="right" vertical="center" wrapText="1"/>
    </xf>
    <xf numFmtId="0" fontId="13" fillId="0" borderId="12" xfId="0" applyFont="1" applyBorder="1" applyAlignment="1">
      <alignment horizontal="right" vertical="center" wrapText="1"/>
    </xf>
    <xf numFmtId="0" fontId="14" fillId="0" borderId="13" xfId="0" applyFont="1" applyBorder="1" applyAlignment="1">
      <alignment horizontal="right" vertical="center"/>
    </xf>
    <xf numFmtId="0" fontId="15" fillId="0" borderId="9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right" vertical="center" wrapText="1"/>
    </xf>
    <xf numFmtId="2" fontId="14" fillId="0" borderId="11" xfId="0" applyNumberFormat="1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top" wrapText="1"/>
    </xf>
    <xf numFmtId="0" fontId="14" fillId="0" borderId="13" xfId="0" applyFont="1" applyBorder="1" applyAlignment="1">
      <alignment horizontal="right"/>
    </xf>
    <xf numFmtId="0" fontId="2" fillId="0" borderId="9" xfId="0" applyFont="1" applyBorder="1" applyAlignment="1">
      <alignment/>
    </xf>
    <xf numFmtId="0" fontId="13" fillId="0" borderId="12" xfId="0" applyFont="1" applyBorder="1" applyAlignment="1">
      <alignment horizontal="right" vertical="top" wrapText="1"/>
    </xf>
    <xf numFmtId="0" fontId="16" fillId="0" borderId="14" xfId="0" applyFont="1" applyBorder="1" applyAlignment="1">
      <alignment/>
    </xf>
    <xf numFmtId="14" fontId="1" fillId="0" borderId="15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right" vertical="center" wrapText="1"/>
    </xf>
    <xf numFmtId="2" fontId="13" fillId="0" borderId="16" xfId="0" applyNumberFormat="1" applyFont="1" applyBorder="1" applyAlignment="1">
      <alignment horizontal="right" vertical="center" wrapText="1"/>
    </xf>
    <xf numFmtId="0" fontId="13" fillId="0" borderId="17" xfId="0" applyFont="1" applyBorder="1" applyAlignment="1">
      <alignment horizontal="right" vertical="top" wrapText="1"/>
    </xf>
    <xf numFmtId="0" fontId="14" fillId="0" borderId="18" xfId="0" applyFont="1" applyBorder="1" applyAlignment="1">
      <alignment horizontal="right"/>
    </xf>
    <xf numFmtId="0" fontId="4" fillId="0" borderId="9" xfId="0" applyFont="1" applyBorder="1" applyAlignment="1">
      <alignment/>
    </xf>
    <xf numFmtId="14" fontId="1" fillId="0" borderId="19" xfId="0" applyNumberFormat="1" applyFont="1" applyBorder="1" applyAlignment="1" quotePrefix="1">
      <alignment horizontal="center" vertical="center" wrapText="1"/>
    </xf>
    <xf numFmtId="0" fontId="6" fillId="0" borderId="19" xfId="0" applyFont="1" applyBorder="1" applyAlignment="1">
      <alignment horizontal="right" vertical="center" wrapText="1"/>
    </xf>
    <xf numFmtId="2" fontId="6" fillId="0" borderId="19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11" fillId="0" borderId="20" xfId="0" applyFont="1" applyBorder="1" applyAlignment="1">
      <alignment/>
    </xf>
    <xf numFmtId="0" fontId="13" fillId="0" borderId="10" xfId="0" applyFont="1" applyBorder="1" applyAlignment="1">
      <alignment horizontal="right" vertical="center" wrapText="1"/>
    </xf>
    <xf numFmtId="2" fontId="14" fillId="0" borderId="10" xfId="0" applyNumberFormat="1" applyFont="1" applyBorder="1" applyAlignment="1">
      <alignment horizontal="right" vertical="center" wrapText="1"/>
    </xf>
    <xf numFmtId="0" fontId="13" fillId="0" borderId="21" xfId="0" applyFont="1" applyBorder="1" applyAlignment="1">
      <alignment horizontal="right" vertical="top" wrapText="1"/>
    </xf>
    <xf numFmtId="0" fontId="15" fillId="0" borderId="20" xfId="0" applyFont="1" applyBorder="1" applyAlignment="1">
      <alignment/>
    </xf>
    <xf numFmtId="0" fontId="14" fillId="0" borderId="10" xfId="0" applyFont="1" applyBorder="1" applyAlignment="1">
      <alignment horizontal="right" vertical="center" wrapText="1"/>
    </xf>
    <xf numFmtId="0" fontId="14" fillId="0" borderId="21" xfId="0" applyFont="1" applyBorder="1" applyAlignment="1">
      <alignment horizontal="right" vertical="top" wrapText="1"/>
    </xf>
    <xf numFmtId="0" fontId="15" fillId="0" borderId="22" xfId="0" applyFont="1" applyBorder="1" applyAlignment="1">
      <alignment/>
    </xf>
    <xf numFmtId="14" fontId="1" fillId="0" borderId="23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right" vertical="center" wrapText="1"/>
    </xf>
    <xf numFmtId="2" fontId="14" fillId="0" borderId="23" xfId="0" applyNumberFormat="1" applyFont="1" applyBorder="1" applyAlignment="1">
      <alignment horizontal="right" vertical="center" wrapText="1"/>
    </xf>
    <xf numFmtId="0" fontId="13" fillId="0" borderId="24" xfId="0" applyFont="1" applyBorder="1" applyAlignment="1">
      <alignment horizontal="right" vertical="top" wrapText="1"/>
    </xf>
    <xf numFmtId="0" fontId="14" fillId="0" borderId="25" xfId="0" applyFont="1" applyBorder="1" applyAlignment="1">
      <alignment horizontal="right"/>
    </xf>
    <xf numFmtId="0" fontId="2" fillId="0" borderId="26" xfId="0" applyFont="1" applyBorder="1" applyAlignment="1">
      <alignment/>
    </xf>
    <xf numFmtId="0" fontId="13" fillId="0" borderId="15" xfId="0" applyFont="1" applyBorder="1" applyAlignment="1">
      <alignment horizontal="right" vertical="center" wrapText="1"/>
    </xf>
    <xf numFmtId="2" fontId="14" fillId="0" borderId="15" xfId="0" applyNumberFormat="1" applyFont="1" applyBorder="1" applyAlignment="1">
      <alignment horizontal="right" vertical="center" wrapText="1"/>
    </xf>
    <xf numFmtId="0" fontId="13" fillId="0" borderId="27" xfId="0" applyFont="1" applyBorder="1" applyAlignment="1">
      <alignment horizontal="right" vertical="top" wrapText="1"/>
    </xf>
    <xf numFmtId="0" fontId="9" fillId="0" borderId="28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2" fontId="6" fillId="0" borderId="11" xfId="0" applyNumberFormat="1" applyFont="1" applyBorder="1" applyAlignment="1">
      <alignment horizontal="right" vertical="center" wrapText="1"/>
    </xf>
    <xf numFmtId="0" fontId="6" fillId="0" borderId="29" xfId="0" applyFont="1" applyBorder="1" applyAlignment="1">
      <alignment horizontal="right" vertical="center" wrapText="1"/>
    </xf>
    <xf numFmtId="0" fontId="17" fillId="0" borderId="9" xfId="0" applyFont="1" applyBorder="1" applyAlignment="1">
      <alignment/>
    </xf>
    <xf numFmtId="0" fontId="12" fillId="0" borderId="23" xfId="0" applyFont="1" applyBorder="1" applyAlignment="1">
      <alignment horizontal="center" vertical="center" wrapText="1"/>
    </xf>
    <xf numFmtId="2" fontId="13" fillId="0" borderId="19" xfId="0" applyNumberFormat="1" applyFont="1" applyBorder="1" applyAlignment="1">
      <alignment horizontal="right" vertical="center" wrapText="1"/>
    </xf>
    <xf numFmtId="0" fontId="17" fillId="0" borderId="20" xfId="0" applyFont="1" applyBorder="1" applyAlignment="1">
      <alignment/>
    </xf>
    <xf numFmtId="0" fontId="17" fillId="0" borderId="22" xfId="0" applyFont="1" applyBorder="1" applyAlignment="1">
      <alignment/>
    </xf>
    <xf numFmtId="0" fontId="14" fillId="0" borderId="23" xfId="0" applyFont="1" applyBorder="1" applyAlignment="1">
      <alignment horizontal="right" vertical="center" wrapText="1"/>
    </xf>
    <xf numFmtId="0" fontId="14" fillId="0" borderId="24" xfId="0" applyFont="1" applyBorder="1" applyAlignment="1">
      <alignment horizontal="right" vertical="top" wrapText="1"/>
    </xf>
    <xf numFmtId="0" fontId="14" fillId="0" borderId="15" xfId="0" applyFont="1" applyBorder="1" applyAlignment="1">
      <alignment horizontal="right" vertical="center" wrapText="1"/>
    </xf>
    <xf numFmtId="0" fontId="14" fillId="0" borderId="27" xfId="0" applyFont="1" applyBorder="1" applyAlignment="1">
      <alignment horizontal="right" vertical="top" wrapText="1"/>
    </xf>
    <xf numFmtId="0" fontId="4" fillId="0" borderId="30" xfId="0" applyFont="1" applyBorder="1" applyAlignment="1">
      <alignment/>
    </xf>
    <xf numFmtId="14" fontId="1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 wrapText="1"/>
    </xf>
    <xf numFmtId="2" fontId="6" fillId="0" borderId="8" xfId="0" applyNumberFormat="1" applyFont="1" applyBorder="1" applyAlignment="1">
      <alignment horizontal="right" vertical="center" wrapText="1"/>
    </xf>
    <xf numFmtId="0" fontId="6" fillId="0" borderId="31" xfId="0" applyFont="1" applyBorder="1" applyAlignment="1">
      <alignment horizontal="right" vertical="center" wrapText="1"/>
    </xf>
    <xf numFmtId="0" fontId="18" fillId="0" borderId="14" xfId="0" applyFont="1" applyBorder="1" applyAlignment="1">
      <alignment/>
    </xf>
    <xf numFmtId="0" fontId="12" fillId="0" borderId="8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right" vertical="center" wrapText="1"/>
    </xf>
    <xf numFmtId="0" fontId="17" fillId="0" borderId="3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right" vertical="center" wrapText="1"/>
    </xf>
    <xf numFmtId="0" fontId="14" fillId="0" borderId="25" xfId="0" applyFont="1" applyBorder="1" applyAlignment="1">
      <alignment horizontal="right" vertical="center"/>
    </xf>
    <xf numFmtId="0" fontId="17" fillId="0" borderId="3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right" vertical="top" wrapText="1"/>
    </xf>
    <xf numFmtId="0" fontId="6" fillId="0" borderId="12" xfId="0" applyFont="1" applyBorder="1" applyAlignment="1">
      <alignment horizontal="right" vertical="top" wrapText="1"/>
    </xf>
    <xf numFmtId="0" fontId="6" fillId="0" borderId="31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17" fillId="0" borderId="35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right" vertical="center" wrapText="1"/>
    </xf>
    <xf numFmtId="2" fontId="13" fillId="0" borderId="8" xfId="0" applyNumberFormat="1" applyFont="1" applyBorder="1" applyAlignment="1">
      <alignment horizontal="right" vertical="center" wrapText="1"/>
    </xf>
    <xf numFmtId="0" fontId="13" fillId="0" borderId="36" xfId="0" applyFont="1" applyBorder="1" applyAlignment="1">
      <alignment horizontal="right" vertical="top" wrapText="1"/>
    </xf>
    <xf numFmtId="0" fontId="13" fillId="0" borderId="37" xfId="0" applyFont="1" applyBorder="1" applyAlignment="1">
      <alignment horizontal="right" vertical="top" wrapText="1"/>
    </xf>
    <xf numFmtId="0" fontId="6" fillId="0" borderId="8" xfId="0" applyFont="1" applyBorder="1" applyAlignment="1">
      <alignment horizontal="right" vertical="top" wrapText="1"/>
    </xf>
    <xf numFmtId="0" fontId="14" fillId="0" borderId="31" xfId="0" applyFont="1" applyBorder="1" applyAlignment="1">
      <alignment horizontal="right" vertical="top" wrapText="1"/>
    </xf>
    <xf numFmtId="0" fontId="17" fillId="0" borderId="14" xfId="0" applyFont="1" applyBorder="1" applyAlignment="1">
      <alignment/>
    </xf>
    <xf numFmtId="2" fontId="13" fillId="0" borderId="15" xfId="0" applyNumberFormat="1" applyFont="1" applyBorder="1" applyAlignment="1">
      <alignment horizontal="right" vertical="center" wrapText="1"/>
    </xf>
    <xf numFmtId="0" fontId="13" fillId="0" borderId="15" xfId="0" applyFont="1" applyBorder="1" applyAlignment="1">
      <alignment horizontal="right" vertical="top" wrapText="1"/>
    </xf>
    <xf numFmtId="0" fontId="17" fillId="0" borderId="26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32" xfId="0" applyFont="1" applyBorder="1" applyAlignment="1">
      <alignment/>
    </xf>
    <xf numFmtId="0" fontId="17" fillId="0" borderId="34" xfId="0" applyFont="1" applyBorder="1" applyAlignment="1">
      <alignment/>
    </xf>
    <xf numFmtId="0" fontId="12" fillId="0" borderId="15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right" vertical="center" wrapText="1"/>
    </xf>
    <xf numFmtId="0" fontId="4" fillId="0" borderId="7" xfId="0" applyFont="1" applyBorder="1" applyAlignment="1">
      <alignment/>
    </xf>
    <xf numFmtId="0" fontId="12" fillId="0" borderId="8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right" vertical="center" wrapText="1"/>
    </xf>
    <xf numFmtId="0" fontId="6" fillId="0" borderId="38" xfId="0" applyFont="1" applyBorder="1" applyAlignment="1">
      <alignment horizontal="right" vertical="top" wrapText="1"/>
    </xf>
    <xf numFmtId="0" fontId="7" fillId="0" borderId="31" xfId="0" applyFont="1" applyBorder="1" applyAlignment="1">
      <alignment horizontal="right"/>
    </xf>
    <xf numFmtId="164" fontId="1" fillId="0" borderId="15" xfId="19" applyFont="1" applyBorder="1" applyAlignment="1">
      <alignment horizontal="right" vertical="top" wrapText="1"/>
      <protection/>
    </xf>
    <xf numFmtId="0" fontId="1" fillId="0" borderId="39" xfId="0" applyFont="1" applyBorder="1" applyAlignment="1">
      <alignment horizontal="center"/>
    </xf>
    <xf numFmtId="0" fontId="7" fillId="0" borderId="8" xfId="0" applyFont="1" applyBorder="1" applyAlignment="1">
      <alignment horizontal="right" vertical="center" wrapText="1"/>
    </xf>
    <xf numFmtId="2" fontId="7" fillId="0" borderId="8" xfId="0" applyNumberFormat="1" applyFont="1" applyBorder="1" applyAlignment="1">
      <alignment horizontal="right" vertical="center" wrapText="1"/>
    </xf>
    <xf numFmtId="0" fontId="7" fillId="0" borderId="38" xfId="0" applyFont="1" applyBorder="1" applyAlignment="1">
      <alignment horizontal="right" vertical="top" wrapText="1"/>
    </xf>
    <xf numFmtId="0" fontId="19" fillId="0" borderId="34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right" vertical="center" wrapText="1"/>
    </xf>
    <xf numFmtId="2" fontId="6" fillId="0" borderId="40" xfId="0" applyNumberFormat="1" applyFont="1" applyBorder="1" applyAlignment="1">
      <alignment horizontal="right" vertical="center" wrapText="1"/>
    </xf>
    <xf numFmtId="0" fontId="6" fillId="0" borderId="41" xfId="0" applyFont="1" applyBorder="1" applyAlignment="1">
      <alignment horizontal="right" vertical="center" wrapText="1"/>
    </xf>
    <xf numFmtId="0" fontId="16" fillId="0" borderId="34" xfId="0" applyFont="1" applyBorder="1" applyAlignment="1">
      <alignment/>
    </xf>
    <xf numFmtId="0" fontId="4" fillId="0" borderId="28" xfId="0" applyFont="1" applyBorder="1" applyAlignment="1">
      <alignment/>
    </xf>
    <xf numFmtId="0" fontId="12" fillId="0" borderId="11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right"/>
    </xf>
    <xf numFmtId="0" fontId="1" fillId="0" borderId="23" xfId="19" applyNumberFormat="1" applyFont="1" applyBorder="1" applyAlignment="1">
      <alignment horizontal="right" vertical="top" wrapText="1"/>
      <protection/>
    </xf>
    <xf numFmtId="0" fontId="9" fillId="0" borderId="42" xfId="0" applyFont="1" applyBorder="1" applyAlignment="1">
      <alignment horizontal="left" vertical="center" wrapText="1"/>
    </xf>
    <xf numFmtId="0" fontId="11" fillId="0" borderId="33" xfId="0" applyFont="1" applyBorder="1" applyAlignment="1">
      <alignment vertical="center"/>
    </xf>
    <xf numFmtId="2" fontId="13" fillId="0" borderId="10" xfId="0" applyNumberFormat="1" applyFont="1" applyBorder="1" applyAlignment="1">
      <alignment horizontal="right" vertical="center" wrapText="1"/>
    </xf>
    <xf numFmtId="0" fontId="9" fillId="2" borderId="43" xfId="0" applyFont="1" applyFill="1" applyBorder="1" applyAlignment="1">
      <alignment horizontal="left" vertical="top" wrapText="1"/>
    </xf>
    <xf numFmtId="0" fontId="9" fillId="2" borderId="44" xfId="0" applyFont="1" applyFill="1" applyBorder="1" applyAlignment="1">
      <alignment horizontal="center" vertical="top" wrapText="1"/>
    </xf>
    <xf numFmtId="2" fontId="6" fillId="0" borderId="8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2" fontId="6" fillId="0" borderId="0" xfId="0" applyNumberFormat="1" applyFont="1" applyBorder="1" applyAlignment="1">
      <alignment horizontal="right" vertical="top" wrapText="1"/>
    </xf>
    <xf numFmtId="0" fontId="13" fillId="0" borderId="10" xfId="0" applyFont="1" applyBorder="1" applyAlignment="1">
      <alignment horizontal="right" vertical="top" wrapText="1"/>
    </xf>
    <xf numFmtId="2" fontId="13" fillId="0" borderId="10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2" fontId="13" fillId="0" borderId="0" xfId="0" applyNumberFormat="1" applyFont="1" applyBorder="1" applyAlignment="1">
      <alignment horizontal="right" vertical="top" wrapText="1"/>
    </xf>
    <xf numFmtId="0" fontId="1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" fillId="0" borderId="32" xfId="0" applyFont="1" applyBorder="1" applyAlignment="1">
      <alignment/>
    </xf>
    <xf numFmtId="0" fontId="12" fillId="0" borderId="45" xfId="0" applyFont="1" applyBorder="1" applyAlignment="1">
      <alignment horizontal="center" vertical="center" wrapText="1"/>
    </xf>
    <xf numFmtId="164" fontId="1" fillId="0" borderId="8" xfId="19" applyFont="1" applyBorder="1" applyAlignment="1">
      <alignment horizontal="center" vertical="top" wrapText="1"/>
      <protection/>
    </xf>
    <xf numFmtId="0" fontId="18" fillId="0" borderId="34" xfId="0" applyFont="1" applyBorder="1" applyAlignment="1">
      <alignment/>
    </xf>
    <xf numFmtId="164" fontId="1" fillId="0" borderId="15" xfId="19" applyFont="1" applyBorder="1" applyAlignment="1">
      <alignment horizontal="center" vertical="top" wrapText="1"/>
      <protection/>
    </xf>
    <xf numFmtId="2" fontId="13" fillId="0" borderId="15" xfId="0" applyNumberFormat="1" applyFont="1" applyBorder="1" applyAlignment="1">
      <alignment horizontal="right" vertical="top" wrapText="1"/>
    </xf>
    <xf numFmtId="0" fontId="12" fillId="0" borderId="46" xfId="0" applyFont="1" applyBorder="1" applyAlignment="1">
      <alignment horizontal="center" vertical="center" wrapText="1"/>
    </xf>
    <xf numFmtId="0" fontId="2" fillId="0" borderId="34" xfId="0" applyFont="1" applyBorder="1" applyAlignment="1">
      <alignment/>
    </xf>
    <xf numFmtId="0" fontId="4" fillId="0" borderId="47" xfId="0" applyFont="1" applyBorder="1" applyAlignment="1">
      <alignment/>
    </xf>
    <xf numFmtId="0" fontId="12" fillId="0" borderId="4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top" wrapText="1"/>
    </xf>
    <xf numFmtId="2" fontId="6" fillId="0" borderId="19" xfId="0" applyNumberFormat="1" applyFont="1" applyBorder="1" applyAlignment="1">
      <alignment horizontal="right" vertical="top" wrapText="1"/>
    </xf>
    <xf numFmtId="0" fontId="6" fillId="0" borderId="36" xfId="0" applyFont="1" applyBorder="1" applyAlignment="1">
      <alignment horizontal="right" vertical="top" wrapText="1"/>
    </xf>
    <xf numFmtId="0" fontId="7" fillId="0" borderId="6" xfId="0" applyFont="1" applyBorder="1" applyAlignment="1">
      <alignment horizontal="right"/>
    </xf>
    <xf numFmtId="0" fontId="16" fillId="0" borderId="20" xfId="0" applyFont="1" applyBorder="1" applyAlignment="1">
      <alignment/>
    </xf>
    <xf numFmtId="164" fontId="1" fillId="0" borderId="48" xfId="0" applyNumberFormat="1" applyFont="1" applyBorder="1" applyAlignment="1">
      <alignment horizontal="center" vertical="top" wrapText="1"/>
    </xf>
    <xf numFmtId="1" fontId="1" fillId="0" borderId="48" xfId="0" applyNumberFormat="1" applyFont="1" applyBorder="1" applyAlignment="1">
      <alignment horizontal="right" vertical="top" wrapText="1"/>
    </xf>
    <xf numFmtId="2" fontId="1" fillId="0" borderId="48" xfId="19" applyNumberFormat="1" applyFont="1" applyBorder="1" applyAlignment="1">
      <alignment horizontal="right" vertical="top" wrapText="1"/>
      <protection/>
    </xf>
    <xf numFmtId="0" fontId="14" fillId="0" borderId="49" xfId="0" applyFont="1" applyBorder="1" applyAlignment="1">
      <alignment horizontal="right"/>
    </xf>
    <xf numFmtId="0" fontId="4" fillId="2" borderId="43" xfId="0" applyFont="1" applyFill="1" applyBorder="1" applyAlignment="1">
      <alignment/>
    </xf>
    <xf numFmtId="0" fontId="12" fillId="2" borderId="44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right" vertical="top" wrapText="1"/>
    </xf>
    <xf numFmtId="2" fontId="6" fillId="2" borderId="44" xfId="0" applyNumberFormat="1" applyFont="1" applyFill="1" applyBorder="1" applyAlignment="1">
      <alignment horizontal="right" vertical="top" wrapText="1"/>
    </xf>
    <xf numFmtId="0" fontId="6" fillId="0" borderId="11" xfId="0" applyFont="1" applyBorder="1" applyAlignment="1">
      <alignment horizontal="right" vertical="top" wrapText="1"/>
    </xf>
    <xf numFmtId="2" fontId="6" fillId="0" borderId="11" xfId="0" applyNumberFormat="1" applyFont="1" applyBorder="1" applyAlignment="1">
      <alignment horizontal="right" vertical="top" wrapText="1"/>
    </xf>
    <xf numFmtId="0" fontId="20" fillId="0" borderId="35" xfId="0" applyFont="1" applyBorder="1" applyAlignment="1">
      <alignment/>
    </xf>
    <xf numFmtId="0" fontId="13" fillId="0" borderId="23" xfId="0" applyFont="1" applyBorder="1" applyAlignment="1">
      <alignment horizontal="right" vertical="top" wrapText="1"/>
    </xf>
    <xf numFmtId="2" fontId="13" fillId="0" borderId="23" xfId="0" applyNumberFormat="1" applyFont="1" applyBorder="1" applyAlignment="1">
      <alignment horizontal="right" vertical="top" wrapText="1"/>
    </xf>
    <xf numFmtId="0" fontId="20" fillId="0" borderId="34" xfId="0" applyFont="1" applyBorder="1" applyAlignment="1">
      <alignment/>
    </xf>
    <xf numFmtId="164" fontId="1" fillId="0" borderId="8" xfId="19" applyFont="1" applyFill="1" applyBorder="1" applyAlignment="1">
      <alignment horizontal="center" vertical="top" wrapText="1"/>
      <protection/>
    </xf>
    <xf numFmtId="0" fontId="6" fillId="0" borderId="46" xfId="0" applyFont="1" applyBorder="1" applyAlignment="1">
      <alignment horizontal="right" vertical="top" wrapText="1"/>
    </xf>
    <xf numFmtId="164" fontId="1" fillId="0" borderId="23" xfId="19" applyFont="1" applyFill="1" applyBorder="1" applyAlignment="1">
      <alignment horizontal="center" vertical="top" wrapText="1"/>
      <protection/>
    </xf>
    <xf numFmtId="0" fontId="13" fillId="0" borderId="50" xfId="0" applyFont="1" applyBorder="1" applyAlignment="1">
      <alignment horizontal="right" vertical="top" wrapText="1"/>
    </xf>
    <xf numFmtId="164" fontId="1" fillId="0" borderId="15" xfId="19" applyFont="1" applyFill="1" applyBorder="1" applyAlignment="1">
      <alignment horizontal="center" vertical="top" wrapText="1"/>
      <protection/>
    </xf>
    <xf numFmtId="0" fontId="6" fillId="0" borderId="23" xfId="0" applyFont="1" applyBorder="1" applyAlignment="1">
      <alignment horizontal="right" vertical="top" wrapText="1"/>
    </xf>
    <xf numFmtId="2" fontId="6" fillId="0" borderId="23" xfId="0" applyNumberFormat="1" applyFont="1" applyBorder="1" applyAlignment="1">
      <alignment horizontal="right" vertical="top" wrapText="1"/>
    </xf>
    <xf numFmtId="0" fontId="6" fillId="0" borderId="24" xfId="0" applyFont="1" applyBorder="1" applyAlignment="1">
      <alignment horizontal="right" vertical="top" wrapText="1"/>
    </xf>
    <xf numFmtId="0" fontId="7" fillId="0" borderId="25" xfId="0" applyFont="1" applyBorder="1" applyAlignment="1">
      <alignment horizontal="right"/>
    </xf>
    <xf numFmtId="0" fontId="20" fillId="0" borderId="51" xfId="0" applyFont="1" applyBorder="1" applyAlignment="1">
      <alignment/>
    </xf>
    <xf numFmtId="14" fontId="12" fillId="0" borderId="23" xfId="0" applyNumberFormat="1" applyFont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right" vertical="top" wrapText="1"/>
    </xf>
    <xf numFmtId="0" fontId="9" fillId="3" borderId="43" xfId="0" applyFont="1" applyFill="1" applyBorder="1" applyAlignment="1">
      <alignment vertical="top" wrapText="1"/>
    </xf>
    <xf numFmtId="0" fontId="9" fillId="3" borderId="44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right" vertical="top" wrapText="1"/>
    </xf>
    <xf numFmtId="2" fontId="21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right"/>
    </xf>
    <xf numFmtId="0" fontId="6" fillId="3" borderId="44" xfId="0" applyFont="1" applyFill="1" applyBorder="1" applyAlignment="1">
      <alignment horizontal="right" vertical="top" wrapText="1"/>
    </xf>
    <xf numFmtId="2" fontId="6" fillId="3" borderId="44" xfId="0" applyNumberFormat="1" applyFont="1" applyFill="1" applyBorder="1" applyAlignment="1">
      <alignment horizontal="right" vertical="top" wrapText="1"/>
    </xf>
    <xf numFmtId="0" fontId="4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5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/>
    </xf>
    <xf numFmtId="0" fontId="9" fillId="0" borderId="9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60" xfId="0" applyFont="1" applyBorder="1" applyAlignment="1">
      <alignment horizontal="center" vertical="top" wrapText="1"/>
    </xf>
    <xf numFmtId="0" fontId="9" fillId="0" borderId="61" xfId="0" applyFont="1" applyBorder="1" applyAlignment="1">
      <alignment horizontal="center" vertical="top" wrapText="1"/>
    </xf>
    <xf numFmtId="0" fontId="9" fillId="0" borderId="54" xfId="0" applyFont="1" applyBorder="1" applyAlignment="1">
      <alignment horizontal="center" vertical="top" wrapText="1"/>
    </xf>
    <xf numFmtId="0" fontId="6" fillId="0" borderId="6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65" fontId="22" fillId="0" borderId="0" xfId="0" applyNumberFormat="1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6" fillId="3" borderId="52" xfId="0" applyFont="1" applyFill="1" applyBorder="1" applyAlignment="1">
      <alignment horizontal="righ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tabSelected="1" workbookViewId="0" topLeftCell="A1">
      <selection activeCell="J48" sqref="J48"/>
    </sheetView>
  </sheetViews>
  <sheetFormatPr defaultColWidth="9.140625" defaultRowHeight="12.75" outlineLevelRow="1"/>
  <cols>
    <col min="1" max="1" width="18.28125" style="3" customWidth="1"/>
    <col min="2" max="2" width="11.140625" style="1" customWidth="1"/>
    <col min="3" max="3" width="12.28125" style="2" customWidth="1"/>
    <col min="4" max="4" width="11.8515625" style="2" customWidth="1"/>
    <col min="5" max="5" width="11.57421875" style="2" customWidth="1"/>
    <col min="6" max="6" width="10.57421875" style="2" customWidth="1"/>
    <col min="7" max="7" width="12.57421875" style="2" customWidth="1"/>
    <col min="8" max="8" width="9.140625" style="2" customWidth="1"/>
    <col min="9" max="10" width="9.140625" style="3" customWidth="1"/>
    <col min="11" max="11" width="10.140625" style="3" customWidth="1"/>
    <col min="12" max="16384" width="9.140625" style="3" customWidth="1"/>
  </cols>
  <sheetData>
    <row r="1" spans="1:8" ht="30" customHeight="1">
      <c r="A1" s="220" t="s">
        <v>70</v>
      </c>
      <c r="B1" s="221"/>
      <c r="C1" s="221"/>
      <c r="D1" s="221"/>
      <c r="E1" s="221"/>
      <c r="F1" s="221"/>
      <c r="G1" s="222"/>
      <c r="H1" s="222"/>
    </row>
    <row r="2" ht="15.75">
      <c r="A2" s="4"/>
    </row>
    <row r="3" spans="1:8" ht="20.25" customHeight="1">
      <c r="A3" s="214" t="s">
        <v>0</v>
      </c>
      <c r="B3" s="215"/>
      <c r="C3" s="215"/>
      <c r="D3" s="215"/>
      <c r="E3" s="215"/>
      <c r="F3" s="215"/>
      <c r="G3" s="215"/>
      <c r="H3" s="216"/>
    </row>
    <row r="4" spans="1:8" ht="15.75">
      <c r="A4" s="217" t="s">
        <v>1</v>
      </c>
      <c r="B4" s="218"/>
      <c r="C4" s="218"/>
      <c r="D4" s="218"/>
      <c r="E4" s="218"/>
      <c r="F4" s="218"/>
      <c r="G4" s="218"/>
      <c r="H4" s="194"/>
    </row>
    <row r="5" spans="1:8" ht="15.75">
      <c r="A5" s="217" t="s">
        <v>2</v>
      </c>
      <c r="B5" s="219"/>
      <c r="C5" s="219"/>
      <c r="D5" s="219"/>
      <c r="E5" s="219"/>
      <c r="F5" s="219"/>
      <c r="G5" s="219"/>
      <c r="H5" s="194"/>
    </row>
    <row r="6" ht="15.75" customHeight="1" thickBot="1">
      <c r="A6" s="5"/>
    </row>
    <row r="7" spans="1:8" ht="27.75" customHeight="1">
      <c r="A7" s="209" t="s">
        <v>3</v>
      </c>
      <c r="B7" s="195" t="s">
        <v>4</v>
      </c>
      <c r="C7" s="195" t="s">
        <v>5</v>
      </c>
      <c r="D7" s="195" t="s">
        <v>6</v>
      </c>
      <c r="E7" s="195" t="s">
        <v>7</v>
      </c>
      <c r="F7" s="198" t="s">
        <v>8</v>
      </c>
      <c r="G7" s="199"/>
      <c r="H7" s="200"/>
    </row>
    <row r="8" spans="1:8" ht="24.75" customHeight="1">
      <c r="A8" s="210"/>
      <c r="B8" s="196"/>
      <c r="C8" s="212"/>
      <c r="D8" s="196"/>
      <c r="E8" s="196"/>
      <c r="F8" s="201"/>
      <c r="G8" s="202"/>
      <c r="H8" s="203"/>
    </row>
    <row r="9" spans="1:8" ht="39" customHeight="1" thickBot="1">
      <c r="A9" s="211"/>
      <c r="B9" s="197"/>
      <c r="C9" s="213"/>
      <c r="D9" s="197"/>
      <c r="E9" s="197"/>
      <c r="F9" s="6" t="s">
        <v>9</v>
      </c>
      <c r="G9" s="6" t="s">
        <v>10</v>
      </c>
      <c r="H9" s="7" t="s">
        <v>11</v>
      </c>
    </row>
    <row r="10" spans="1:8" ht="17.25" customHeight="1" thickBot="1">
      <c r="A10" s="8">
        <v>1</v>
      </c>
      <c r="B10" s="9">
        <v>2</v>
      </c>
      <c r="C10" s="10">
        <v>3</v>
      </c>
      <c r="D10" s="9">
        <v>4</v>
      </c>
      <c r="E10" s="9">
        <v>5</v>
      </c>
      <c r="F10" s="10">
        <v>6</v>
      </c>
      <c r="G10" s="10">
        <v>7</v>
      </c>
      <c r="H10" s="11">
        <v>8</v>
      </c>
    </row>
    <row r="11" spans="1:8" ht="15.75">
      <c r="A11" s="204" t="s">
        <v>12</v>
      </c>
      <c r="B11" s="205"/>
      <c r="C11" s="205"/>
      <c r="D11" s="205"/>
      <c r="E11" s="205"/>
      <c r="F11" s="205"/>
      <c r="G11" s="205"/>
      <c r="H11" s="12"/>
    </row>
    <row r="12" spans="1:8" ht="15.75">
      <c r="A12" s="13" t="s">
        <v>13</v>
      </c>
      <c r="B12" s="14"/>
      <c r="C12" s="73">
        <f aca="true" t="shared" si="0" ref="C12:H12">SUM(C13:C18)</f>
        <v>196400</v>
      </c>
      <c r="D12" s="73">
        <f t="shared" si="0"/>
        <v>165971</v>
      </c>
      <c r="E12" s="74">
        <f>D12*100/C12</f>
        <v>84.50661914460285</v>
      </c>
      <c r="F12" s="73">
        <f t="shared" si="0"/>
        <v>55929</v>
      </c>
      <c r="G12" s="73">
        <f t="shared" si="0"/>
        <v>81837</v>
      </c>
      <c r="H12" s="75">
        <f t="shared" si="0"/>
        <v>28205</v>
      </c>
    </row>
    <row r="13" spans="1:8" ht="25.5" hidden="1" outlineLevel="1">
      <c r="A13" s="15" t="s">
        <v>14</v>
      </c>
      <c r="B13" s="16" t="s">
        <v>15</v>
      </c>
      <c r="C13" s="17">
        <v>51000</v>
      </c>
      <c r="D13" s="17">
        <v>44718</v>
      </c>
      <c r="E13" s="18">
        <f>D13*100/C13</f>
        <v>87.68235294117648</v>
      </c>
      <c r="F13" s="17">
        <v>16560</v>
      </c>
      <c r="G13" s="19">
        <v>26502</v>
      </c>
      <c r="H13" s="20">
        <v>1656</v>
      </c>
    </row>
    <row r="14" spans="1:8" ht="25.5" hidden="1" outlineLevel="1">
      <c r="A14" s="21" t="s">
        <v>16</v>
      </c>
      <c r="B14" s="22" t="s">
        <v>17</v>
      </c>
      <c r="C14" s="23">
        <v>10500</v>
      </c>
      <c r="D14" s="23">
        <v>5707</v>
      </c>
      <c r="E14" s="24">
        <f>D14*100/C14</f>
        <v>54.352380952380955</v>
      </c>
      <c r="F14" s="23">
        <v>118</v>
      </c>
      <c r="G14" s="25">
        <v>906</v>
      </c>
      <c r="H14" s="26">
        <v>4683</v>
      </c>
    </row>
    <row r="15" spans="1:8" ht="25.5" hidden="1" outlineLevel="1">
      <c r="A15" s="21" t="s">
        <v>16</v>
      </c>
      <c r="B15" s="22" t="s">
        <v>18</v>
      </c>
      <c r="C15" s="23">
        <v>50000</v>
      </c>
      <c r="D15" s="23">
        <v>40242</v>
      </c>
      <c r="E15" s="24">
        <f>D15*100/C15</f>
        <v>80.484</v>
      </c>
      <c r="F15" s="23">
        <v>11228</v>
      </c>
      <c r="G15" s="25">
        <v>22770</v>
      </c>
      <c r="H15" s="26">
        <v>6244</v>
      </c>
    </row>
    <row r="16" spans="1:8" ht="25.5" hidden="1" outlineLevel="1">
      <c r="A16" s="21" t="s">
        <v>16</v>
      </c>
      <c r="B16" s="22" t="s">
        <v>19</v>
      </c>
      <c r="C16" s="23">
        <v>9900</v>
      </c>
      <c r="D16" s="23">
        <v>9278</v>
      </c>
      <c r="E16" s="24">
        <f>D16*100/C16</f>
        <v>93.71717171717172</v>
      </c>
      <c r="F16" s="23">
        <v>178</v>
      </c>
      <c r="G16" s="25">
        <v>9100</v>
      </c>
      <c r="H16" s="26"/>
    </row>
    <row r="17" spans="1:8" ht="25.5" hidden="1" outlineLevel="1">
      <c r="A17" s="27" t="s">
        <v>20</v>
      </c>
      <c r="B17" s="22" t="s">
        <v>18</v>
      </c>
      <c r="C17" s="17">
        <v>40000</v>
      </c>
      <c r="D17" s="17">
        <v>34918</v>
      </c>
      <c r="E17" s="18">
        <v>87.295</v>
      </c>
      <c r="F17" s="17">
        <v>21807</v>
      </c>
      <c r="G17" s="28">
        <v>9466</v>
      </c>
      <c r="H17" s="26">
        <v>3645</v>
      </c>
    </row>
    <row r="18" spans="1:8" ht="25.5" hidden="1" outlineLevel="1">
      <c r="A18" s="29" t="s">
        <v>21</v>
      </c>
      <c r="B18" s="30" t="s">
        <v>22</v>
      </c>
      <c r="C18" s="31">
        <v>35000</v>
      </c>
      <c r="D18" s="31">
        <v>31108</v>
      </c>
      <c r="E18" s="32">
        <f>D18*100/C18</f>
        <v>88.88</v>
      </c>
      <c r="F18" s="31">
        <v>6038</v>
      </c>
      <c r="G18" s="33">
        <v>13093</v>
      </c>
      <c r="H18" s="34">
        <v>11977</v>
      </c>
    </row>
    <row r="19" spans="1:8" ht="15.75" collapsed="1">
      <c r="A19" s="35" t="s">
        <v>23</v>
      </c>
      <c r="B19" s="36"/>
      <c r="C19" s="37">
        <f>SUM(C20:C23)</f>
        <v>28500</v>
      </c>
      <c r="D19" s="37">
        <f>SUM(D20:D23)</f>
        <v>24554</v>
      </c>
      <c r="E19" s="38">
        <f aca="true" t="shared" si="1" ref="E19:E36">D19*100/C19</f>
        <v>86.15438596491228</v>
      </c>
      <c r="F19" s="37">
        <f>SUM(F20:F23)</f>
        <v>2677</v>
      </c>
      <c r="G19" s="37">
        <f>SUM(G20:G23)</f>
        <v>21483</v>
      </c>
      <c r="H19" s="39">
        <f>SUM(H20:H23)</f>
        <v>394</v>
      </c>
    </row>
    <row r="20" spans="1:8" ht="25.5" hidden="1" outlineLevel="1">
      <c r="A20" s="40" t="s">
        <v>14</v>
      </c>
      <c r="B20" s="22" t="s">
        <v>24</v>
      </c>
      <c r="C20" s="41">
        <v>15000</v>
      </c>
      <c r="D20" s="41">
        <v>12667</v>
      </c>
      <c r="E20" s="42">
        <f t="shared" si="1"/>
        <v>84.44666666666667</v>
      </c>
      <c r="F20" s="41">
        <v>2307</v>
      </c>
      <c r="G20" s="43">
        <v>10360</v>
      </c>
      <c r="H20" s="26"/>
    </row>
    <row r="21" spans="1:8" ht="25.5" hidden="1" outlineLevel="1">
      <c r="A21" s="44" t="s">
        <v>16</v>
      </c>
      <c r="B21" s="22" t="s">
        <v>25</v>
      </c>
      <c r="C21" s="45">
        <v>1600</v>
      </c>
      <c r="D21" s="45">
        <v>1287</v>
      </c>
      <c r="E21" s="42">
        <f t="shared" si="1"/>
        <v>80.4375</v>
      </c>
      <c r="F21" s="45">
        <v>76</v>
      </c>
      <c r="G21" s="46">
        <v>867</v>
      </c>
      <c r="H21" s="26">
        <v>344</v>
      </c>
    </row>
    <row r="22" spans="1:8" ht="25.5" hidden="1" outlineLevel="1">
      <c r="A22" s="47" t="s">
        <v>16</v>
      </c>
      <c r="B22" s="48" t="s">
        <v>26</v>
      </c>
      <c r="C22" s="49">
        <v>6900</v>
      </c>
      <c r="D22" s="49">
        <v>6400</v>
      </c>
      <c r="E22" s="50">
        <f t="shared" si="1"/>
        <v>92.7536231884058</v>
      </c>
      <c r="F22" s="49">
        <v>144</v>
      </c>
      <c r="G22" s="51">
        <v>6256</v>
      </c>
      <c r="H22" s="52"/>
    </row>
    <row r="23" spans="1:8" ht="15.75" hidden="1" outlineLevel="1">
      <c r="A23" s="53" t="s">
        <v>20</v>
      </c>
      <c r="B23" s="30" t="s">
        <v>27</v>
      </c>
      <c r="C23" s="54">
        <v>5000</v>
      </c>
      <c r="D23" s="54">
        <v>4200</v>
      </c>
      <c r="E23" s="55">
        <v>84</v>
      </c>
      <c r="F23" s="54">
        <v>150</v>
      </c>
      <c r="G23" s="56">
        <v>4000</v>
      </c>
      <c r="H23" s="34">
        <v>50</v>
      </c>
    </row>
    <row r="24" spans="1:8" ht="18" customHeight="1" collapsed="1">
      <c r="A24" s="57" t="s">
        <v>28</v>
      </c>
      <c r="B24" s="58"/>
      <c r="C24" s="59">
        <f>SUM(C25:C28)</f>
        <v>19200</v>
      </c>
      <c r="D24" s="59">
        <f>SUM(D25:D28)</f>
        <v>16147</v>
      </c>
      <c r="E24" s="60">
        <f t="shared" si="1"/>
        <v>84.09895833333333</v>
      </c>
      <c r="F24" s="59">
        <f>SUM(F25:F28)</f>
        <v>2348</v>
      </c>
      <c r="G24" s="59">
        <f>SUM(G25:G28)</f>
        <v>11987</v>
      </c>
      <c r="H24" s="61">
        <f>SUM(H25:H28)</f>
        <v>1812</v>
      </c>
    </row>
    <row r="25" spans="1:8" ht="25.5" hidden="1" outlineLevel="1">
      <c r="A25" s="62" t="s">
        <v>16</v>
      </c>
      <c r="B25" s="63" t="s">
        <v>25</v>
      </c>
      <c r="C25" s="49">
        <v>1000</v>
      </c>
      <c r="D25" s="49">
        <v>888</v>
      </c>
      <c r="E25" s="64">
        <f t="shared" si="1"/>
        <v>88.8</v>
      </c>
      <c r="F25" s="49">
        <v>53</v>
      </c>
      <c r="G25" s="51">
        <v>66</v>
      </c>
      <c r="H25" s="52">
        <v>769</v>
      </c>
    </row>
    <row r="26" spans="1:8" ht="25.5" hidden="1" outlineLevel="1">
      <c r="A26" s="65" t="s">
        <v>16</v>
      </c>
      <c r="B26" s="22" t="s">
        <v>18</v>
      </c>
      <c r="C26" s="45">
        <v>10000</v>
      </c>
      <c r="D26" s="45">
        <v>7429</v>
      </c>
      <c r="E26" s="42">
        <f t="shared" si="1"/>
        <v>74.29</v>
      </c>
      <c r="F26" s="45">
        <v>2002</v>
      </c>
      <c r="G26" s="46">
        <v>4739</v>
      </c>
      <c r="H26" s="26">
        <v>688</v>
      </c>
    </row>
    <row r="27" spans="1:8" ht="25.5" hidden="1" outlineLevel="1">
      <c r="A27" s="66" t="s">
        <v>16</v>
      </c>
      <c r="B27" s="48" t="s">
        <v>29</v>
      </c>
      <c r="C27" s="67">
        <v>6200</v>
      </c>
      <c r="D27" s="67">
        <v>5850</v>
      </c>
      <c r="E27" s="50">
        <f t="shared" si="1"/>
        <v>94.35483870967742</v>
      </c>
      <c r="F27" s="67">
        <v>92</v>
      </c>
      <c r="G27" s="68">
        <v>5758</v>
      </c>
      <c r="H27" s="52"/>
    </row>
    <row r="28" spans="1:8" ht="25.5" hidden="1" outlineLevel="1">
      <c r="A28" s="29" t="s">
        <v>21</v>
      </c>
      <c r="B28" s="30" t="s">
        <v>30</v>
      </c>
      <c r="C28" s="69">
        <v>2000</v>
      </c>
      <c r="D28" s="69">
        <v>1980</v>
      </c>
      <c r="E28" s="50">
        <f t="shared" si="1"/>
        <v>99</v>
      </c>
      <c r="F28" s="69">
        <v>201</v>
      </c>
      <c r="G28" s="70">
        <v>1424</v>
      </c>
      <c r="H28" s="34">
        <v>355</v>
      </c>
    </row>
    <row r="29" spans="1:8" ht="15.75" collapsed="1">
      <c r="A29" s="71" t="s">
        <v>31</v>
      </c>
      <c r="B29" s="72"/>
      <c r="C29" s="73">
        <f>SUM(C30)</f>
        <v>3000</v>
      </c>
      <c r="D29" s="73">
        <f>SUM(D30)</f>
        <v>2900</v>
      </c>
      <c r="E29" s="74">
        <f t="shared" si="1"/>
        <v>96.66666666666667</v>
      </c>
      <c r="F29" s="73">
        <f>SUM(F30)</f>
        <v>169</v>
      </c>
      <c r="G29" s="73">
        <f>SUM(G30)</f>
        <v>1004</v>
      </c>
      <c r="H29" s="75">
        <f>SUM(H30)</f>
        <v>1727</v>
      </c>
    </row>
    <row r="30" spans="1:8" ht="25.5" hidden="1" outlineLevel="1">
      <c r="A30" s="76" t="s">
        <v>32</v>
      </c>
      <c r="B30" s="30" t="s">
        <v>33</v>
      </c>
      <c r="C30" s="54">
        <v>3000</v>
      </c>
      <c r="D30" s="54">
        <v>2900</v>
      </c>
      <c r="E30" s="32">
        <f t="shared" si="1"/>
        <v>96.66666666666667</v>
      </c>
      <c r="F30" s="54">
        <v>169</v>
      </c>
      <c r="G30" s="56">
        <v>1004</v>
      </c>
      <c r="H30" s="34">
        <v>1727</v>
      </c>
    </row>
    <row r="31" spans="1:8" ht="15.75" collapsed="1">
      <c r="A31" s="13" t="s">
        <v>34</v>
      </c>
      <c r="B31" s="77"/>
      <c r="C31" s="73">
        <f>SUM(C32:C34)</f>
        <v>103800</v>
      </c>
      <c r="D31" s="73">
        <f>SUM(D32:D34)</f>
        <v>93694</v>
      </c>
      <c r="E31" s="74">
        <f t="shared" si="1"/>
        <v>90.26396917148362</v>
      </c>
      <c r="F31" s="73">
        <f>SUM(F32:F34)</f>
        <v>7137</v>
      </c>
      <c r="G31" s="73">
        <f>SUM(G32:G34)</f>
        <v>63887</v>
      </c>
      <c r="H31" s="75">
        <f>SUM(H32:H34)</f>
        <v>22670</v>
      </c>
    </row>
    <row r="32" spans="1:8" ht="25.5" hidden="1" outlineLevel="1">
      <c r="A32" s="78" t="s">
        <v>14</v>
      </c>
      <c r="B32" s="16" t="s">
        <v>35</v>
      </c>
      <c r="C32" s="41">
        <v>94000</v>
      </c>
      <c r="D32" s="41">
        <v>86726</v>
      </c>
      <c r="E32" s="18">
        <f t="shared" si="1"/>
        <v>92.26170212765958</v>
      </c>
      <c r="F32" s="41">
        <v>6614</v>
      </c>
      <c r="G32" s="79">
        <v>61486</v>
      </c>
      <c r="H32" s="20">
        <v>18626</v>
      </c>
    </row>
    <row r="33" spans="1:8" ht="25.5" hidden="1" outlineLevel="1">
      <c r="A33" s="80" t="s">
        <v>16</v>
      </c>
      <c r="B33" s="63" t="s">
        <v>36</v>
      </c>
      <c r="C33" s="49">
        <v>6300</v>
      </c>
      <c r="D33" s="49">
        <v>3526</v>
      </c>
      <c r="E33" s="18">
        <f t="shared" si="1"/>
        <v>55.96825396825397</v>
      </c>
      <c r="F33" s="49">
        <v>108</v>
      </c>
      <c r="G33" s="81">
        <v>705</v>
      </c>
      <c r="H33" s="82">
        <v>2713</v>
      </c>
    </row>
    <row r="34" spans="1:8" ht="25.5" hidden="1" outlineLevel="1">
      <c r="A34" s="83" t="s">
        <v>16</v>
      </c>
      <c r="B34" s="84" t="s">
        <v>18</v>
      </c>
      <c r="C34" s="54">
        <v>3500</v>
      </c>
      <c r="D34" s="54">
        <v>3442</v>
      </c>
      <c r="E34" s="32">
        <f t="shared" si="1"/>
        <v>98.34285714285714</v>
      </c>
      <c r="F34" s="54">
        <v>415</v>
      </c>
      <c r="G34" s="56">
        <v>1696</v>
      </c>
      <c r="H34" s="85">
        <v>1331</v>
      </c>
    </row>
    <row r="35" spans="1:9" ht="15.75" collapsed="1">
      <c r="A35" s="57" t="s">
        <v>37</v>
      </c>
      <c r="B35" s="58"/>
      <c r="C35" s="59">
        <v>3700</v>
      </c>
      <c r="D35" s="59">
        <v>3154</v>
      </c>
      <c r="E35" s="60">
        <v>85.24324324324324</v>
      </c>
      <c r="F35" s="59">
        <v>1386</v>
      </c>
      <c r="G35" s="86">
        <v>1662</v>
      </c>
      <c r="H35" s="87">
        <v>106</v>
      </c>
      <c r="I35" s="88"/>
    </row>
    <row r="36" spans="1:8" ht="25.5" hidden="1" outlineLevel="1">
      <c r="A36" s="89" t="s">
        <v>16</v>
      </c>
      <c r="B36" s="90" t="s">
        <v>18</v>
      </c>
      <c r="C36" s="91">
        <v>3700</v>
      </c>
      <c r="D36" s="91">
        <v>3154</v>
      </c>
      <c r="E36" s="92">
        <f t="shared" si="1"/>
        <v>85.24324324324324</v>
      </c>
      <c r="F36" s="91">
        <v>1386</v>
      </c>
      <c r="G36" s="93">
        <v>1662</v>
      </c>
      <c r="H36" s="94">
        <v>106</v>
      </c>
    </row>
    <row r="37" spans="1:8" ht="15.75" collapsed="1">
      <c r="A37" s="13" t="s">
        <v>38</v>
      </c>
      <c r="B37" s="77"/>
      <c r="C37" s="73">
        <v>9000</v>
      </c>
      <c r="D37" s="73">
        <v>5688</v>
      </c>
      <c r="E37" s="74">
        <v>63.2</v>
      </c>
      <c r="F37" s="73">
        <v>5688</v>
      </c>
      <c r="G37" s="95">
        <v>0</v>
      </c>
      <c r="H37" s="96"/>
    </row>
    <row r="38" spans="1:8" ht="25.5" hidden="1" outlineLevel="1">
      <c r="A38" s="97" t="s">
        <v>16</v>
      </c>
      <c r="B38" s="84" t="s">
        <v>39</v>
      </c>
      <c r="C38" s="54">
        <v>9000</v>
      </c>
      <c r="D38" s="54">
        <v>5688</v>
      </c>
      <c r="E38" s="98">
        <f>D38*100/C38</f>
        <v>63.2</v>
      </c>
      <c r="F38" s="54">
        <v>5688</v>
      </c>
      <c r="G38" s="99">
        <v>0</v>
      </c>
      <c r="H38" s="85"/>
    </row>
    <row r="39" spans="1:8" ht="15.75" collapsed="1">
      <c r="A39" s="57" t="s">
        <v>40</v>
      </c>
      <c r="B39" s="58"/>
      <c r="C39" s="59">
        <f>SUM(C40:C40)</f>
        <v>1200</v>
      </c>
      <c r="D39" s="59">
        <f>SUM(D40:D40)</f>
        <v>967</v>
      </c>
      <c r="E39" s="60">
        <f>D39*100/C39</f>
        <v>80.58333333333333</v>
      </c>
      <c r="F39" s="59">
        <f>SUM(F40:F40)</f>
        <v>46</v>
      </c>
      <c r="G39" s="59">
        <f>SUM(G40:G40)</f>
        <v>73</v>
      </c>
      <c r="H39" s="61">
        <f>SUM(H40:H40)</f>
        <v>848</v>
      </c>
    </row>
    <row r="40" spans="1:10" ht="25.5" hidden="1" outlineLevel="1">
      <c r="A40" s="100" t="s">
        <v>16</v>
      </c>
      <c r="B40" s="84" t="s">
        <v>36</v>
      </c>
      <c r="C40" s="54">
        <v>1200</v>
      </c>
      <c r="D40" s="54">
        <v>967</v>
      </c>
      <c r="E40" s="98">
        <f>D40/C40*100</f>
        <v>80.58333333333333</v>
      </c>
      <c r="F40" s="54">
        <v>46</v>
      </c>
      <c r="G40" s="56">
        <v>73</v>
      </c>
      <c r="H40" s="34">
        <v>848</v>
      </c>
      <c r="J40" s="101"/>
    </row>
    <row r="41" spans="1:10" ht="15.75" collapsed="1">
      <c r="A41" s="13" t="s">
        <v>41</v>
      </c>
      <c r="B41" s="77"/>
      <c r="C41" s="73">
        <f>SUM(C42:C43)</f>
        <v>54300</v>
      </c>
      <c r="D41" s="73">
        <f>SUM(D42:D43)</f>
        <v>43091</v>
      </c>
      <c r="E41" s="74">
        <f>D41*100/C41</f>
        <v>79.35727440147329</v>
      </c>
      <c r="F41" s="73">
        <f>SUM(F42:F43)</f>
        <v>8579</v>
      </c>
      <c r="G41" s="73">
        <f>SUM(G42:G43)</f>
        <v>27253</v>
      </c>
      <c r="H41" s="75">
        <f>SUM(H42:H43)</f>
        <v>7259</v>
      </c>
      <c r="J41" s="101"/>
    </row>
    <row r="42" spans="1:8" ht="15.75" hidden="1" outlineLevel="1">
      <c r="A42" s="102" t="s">
        <v>14</v>
      </c>
      <c r="B42" s="16" t="s">
        <v>42</v>
      </c>
      <c r="C42" s="41">
        <v>40000</v>
      </c>
      <c r="D42" s="41">
        <v>29914</v>
      </c>
      <c r="E42" s="18">
        <f>D42*100/C42</f>
        <v>74.785</v>
      </c>
      <c r="F42" s="79">
        <v>6380</v>
      </c>
      <c r="G42" s="43">
        <v>19381</v>
      </c>
      <c r="H42" s="26">
        <v>4153</v>
      </c>
    </row>
    <row r="43" spans="1:8" ht="25.5" hidden="1" outlineLevel="1">
      <c r="A43" s="103" t="s">
        <v>16</v>
      </c>
      <c r="B43" s="104" t="s">
        <v>18</v>
      </c>
      <c r="C43" s="54">
        <v>14300</v>
      </c>
      <c r="D43" s="54">
        <v>13177</v>
      </c>
      <c r="E43" s="32">
        <f>D43*100/C43</f>
        <v>92.14685314685315</v>
      </c>
      <c r="F43" s="105">
        <v>2199</v>
      </c>
      <c r="G43" s="56">
        <v>7872</v>
      </c>
      <c r="H43" s="34">
        <v>3106</v>
      </c>
    </row>
    <row r="44" spans="1:8" ht="15.75" collapsed="1">
      <c r="A44" s="106" t="s">
        <v>43</v>
      </c>
      <c r="B44" s="107"/>
      <c r="C44" s="73">
        <v>8000</v>
      </c>
      <c r="D44" s="73">
        <v>3439</v>
      </c>
      <c r="E44" s="74">
        <v>42.9875</v>
      </c>
      <c r="F44" s="108">
        <v>195</v>
      </c>
      <c r="G44" s="109">
        <v>316</v>
      </c>
      <c r="H44" s="110">
        <v>2928</v>
      </c>
    </row>
    <row r="45" spans="1:8" ht="25.5" hidden="1" outlineLevel="1">
      <c r="A45" s="103" t="s">
        <v>16</v>
      </c>
      <c r="B45" s="111" t="s">
        <v>44</v>
      </c>
      <c r="C45" s="54">
        <v>8000</v>
      </c>
      <c r="D45" s="54">
        <v>3439</v>
      </c>
      <c r="E45" s="32">
        <f>D45/C45*100</f>
        <v>42.9875</v>
      </c>
      <c r="F45" s="105">
        <v>195</v>
      </c>
      <c r="G45" s="56">
        <v>316</v>
      </c>
      <c r="H45" s="34">
        <v>2928</v>
      </c>
    </row>
    <row r="46" spans="1:8" ht="15.75" collapsed="1">
      <c r="A46" s="106" t="s">
        <v>45</v>
      </c>
      <c r="B46" s="77"/>
      <c r="C46" s="73">
        <v>24000</v>
      </c>
      <c r="D46" s="73">
        <v>21882</v>
      </c>
      <c r="E46" s="73">
        <v>91.175</v>
      </c>
      <c r="F46" s="73">
        <v>717</v>
      </c>
      <c r="G46" s="109">
        <v>6881</v>
      </c>
      <c r="H46" s="110">
        <v>14284</v>
      </c>
    </row>
    <row r="47" spans="1:8" ht="25.5" hidden="1" outlineLevel="1">
      <c r="A47" s="103" t="s">
        <v>16</v>
      </c>
      <c r="B47" s="84" t="s">
        <v>46</v>
      </c>
      <c r="C47" s="69">
        <v>24000</v>
      </c>
      <c r="D47" s="69">
        <v>21882</v>
      </c>
      <c r="E47" s="55">
        <f>D47*100/C47</f>
        <v>91.175</v>
      </c>
      <c r="F47" s="69">
        <v>717</v>
      </c>
      <c r="G47" s="70">
        <v>6881</v>
      </c>
      <c r="H47" s="34">
        <v>14284</v>
      </c>
    </row>
    <row r="48" spans="1:8" ht="15.75" collapsed="1">
      <c r="A48" s="106" t="s">
        <v>47</v>
      </c>
      <c r="B48" s="112"/>
      <c r="C48" s="113">
        <v>2000</v>
      </c>
      <c r="D48" s="113">
        <v>1981</v>
      </c>
      <c r="E48" s="114">
        <v>99.05</v>
      </c>
      <c r="F48" s="113">
        <v>139</v>
      </c>
      <c r="G48" s="115">
        <v>1377</v>
      </c>
      <c r="H48" s="110">
        <v>465</v>
      </c>
    </row>
    <row r="49" spans="1:8" ht="25.5" hidden="1" outlineLevel="1">
      <c r="A49" s="116" t="s">
        <v>21</v>
      </c>
      <c r="B49" s="117" t="s">
        <v>22</v>
      </c>
      <c r="C49" s="69">
        <v>2000</v>
      </c>
      <c r="D49" s="69">
        <v>1981</v>
      </c>
      <c r="E49" s="32">
        <f>D49/C49*100</f>
        <v>99.05000000000001</v>
      </c>
      <c r="F49" s="69">
        <v>139</v>
      </c>
      <c r="G49" s="70">
        <v>1377</v>
      </c>
      <c r="H49" s="34">
        <v>465</v>
      </c>
    </row>
    <row r="50" spans="1:8" ht="15.75" collapsed="1">
      <c r="A50" s="106" t="s">
        <v>48</v>
      </c>
      <c r="B50" s="107"/>
      <c r="C50" s="118">
        <f>SUM(C51:C51)</f>
        <v>26000</v>
      </c>
      <c r="D50" s="118">
        <f>SUM(D51:D51)</f>
        <v>20766</v>
      </c>
      <c r="E50" s="119">
        <f>D50*100/C50</f>
        <v>79.86923076923077</v>
      </c>
      <c r="F50" s="118">
        <f>SUM(F51:F51)</f>
        <v>14094</v>
      </c>
      <c r="G50" s="118">
        <f>SUM(G51:G51)</f>
        <v>5072</v>
      </c>
      <c r="H50" s="120">
        <f>SUM(H51:H51)</f>
        <v>1600</v>
      </c>
    </row>
    <row r="51" spans="1:8" ht="25.5" hidden="1" outlineLevel="1">
      <c r="A51" s="121" t="s">
        <v>21</v>
      </c>
      <c r="B51" s="104" t="s">
        <v>18</v>
      </c>
      <c r="C51" s="54">
        <v>26000</v>
      </c>
      <c r="D51" s="54">
        <v>20766</v>
      </c>
      <c r="E51" s="32">
        <f>D51/C51*100</f>
        <v>79.86923076923077</v>
      </c>
      <c r="F51" s="54">
        <v>14094</v>
      </c>
      <c r="G51" s="56">
        <v>5072</v>
      </c>
      <c r="H51" s="34">
        <v>1600</v>
      </c>
    </row>
    <row r="52" spans="1:8" ht="15.75" collapsed="1">
      <c r="A52" s="122" t="s">
        <v>49</v>
      </c>
      <c r="B52" s="123"/>
      <c r="C52" s="59">
        <v>8500</v>
      </c>
      <c r="D52" s="59">
        <v>5602</v>
      </c>
      <c r="E52" s="60">
        <v>65.90588235294118</v>
      </c>
      <c r="F52" s="59">
        <v>116</v>
      </c>
      <c r="G52" s="86">
        <v>664</v>
      </c>
      <c r="H52" s="124">
        <v>4822</v>
      </c>
    </row>
    <row r="53" spans="1:8" ht="25.5" hidden="1" outlineLevel="1">
      <c r="A53" s="62" t="s">
        <v>16</v>
      </c>
      <c r="B53" s="125" t="s">
        <v>50</v>
      </c>
      <c r="C53" s="49">
        <v>8500</v>
      </c>
      <c r="D53" s="49">
        <v>5602</v>
      </c>
      <c r="E53" s="64">
        <f>D53/C53*100</f>
        <v>65.90588235294118</v>
      </c>
      <c r="F53" s="49">
        <v>116</v>
      </c>
      <c r="G53" s="51">
        <v>664</v>
      </c>
      <c r="H53" s="52">
        <v>4822</v>
      </c>
    </row>
    <row r="54" spans="1:8" ht="16.5" collapsed="1" thickBot="1">
      <c r="A54" s="126" t="s">
        <v>51</v>
      </c>
      <c r="B54" s="77"/>
      <c r="C54" s="118">
        <f>SUM(C55:C55)</f>
        <v>4500</v>
      </c>
      <c r="D54" s="118">
        <f>SUM(D55:D55)</f>
        <v>3555</v>
      </c>
      <c r="E54" s="119">
        <f>D54*100/C54</f>
        <v>79</v>
      </c>
      <c r="F54" s="118">
        <f>SUM(F55:F55)</f>
        <v>3555</v>
      </c>
      <c r="G54" s="118">
        <f>SUM(G55:G55)</f>
        <v>0</v>
      </c>
      <c r="H54" s="120">
        <f>SUM(H55:H55)</f>
        <v>0</v>
      </c>
    </row>
    <row r="55" spans="1:9" ht="26.25" hidden="1" outlineLevel="1" thickBot="1">
      <c r="A55" s="127" t="s">
        <v>14</v>
      </c>
      <c r="B55" s="16" t="s">
        <v>52</v>
      </c>
      <c r="C55" s="41">
        <v>4500</v>
      </c>
      <c r="D55" s="41">
        <v>3555</v>
      </c>
      <c r="E55" s="128">
        <f>D55*100/C55</f>
        <v>79</v>
      </c>
      <c r="F55" s="41">
        <v>3555</v>
      </c>
      <c r="G55" s="79"/>
      <c r="H55" s="20"/>
      <c r="I55" s="88"/>
    </row>
    <row r="56" spans="1:8" ht="16.5" collapsed="1" thickBot="1">
      <c r="A56" s="129" t="s">
        <v>53</v>
      </c>
      <c r="B56" s="130"/>
      <c r="C56" s="161">
        <f>C12+C19+C24+C29+C31+C35+C37+C39+C41+C44+C46+C48+C50+C52+C54</f>
        <v>492100</v>
      </c>
      <c r="D56" s="161">
        <f>D12+D19+D24+D29+D31+D35+D37+D39+D41+D44+D46+D48+D50+D52+D54</f>
        <v>413391</v>
      </c>
      <c r="E56" s="162">
        <f>D56*100/C56</f>
        <v>84.00548668969722</v>
      </c>
      <c r="F56" s="161">
        <f>F12+F19+F24+F29+F31+F35+F37+F39+F41+F44+F46+F48+F50+F52+F54</f>
        <v>102775</v>
      </c>
      <c r="G56" s="161">
        <f>G12+G19+G24+G29+G31+G35+G37+G39+G41+G44+G46+G48+G50+G52+G54</f>
        <v>223496</v>
      </c>
      <c r="H56" s="180">
        <f>H12+H19+H24+H29+H31+H35+H37+H39+H41+H44+H46+H48+H50+H52+H54</f>
        <v>87120</v>
      </c>
    </row>
    <row r="57" spans="1:8" ht="16.5" thickBot="1">
      <c r="A57" s="206" t="s">
        <v>54</v>
      </c>
      <c r="B57" s="207"/>
      <c r="C57" s="207"/>
      <c r="D57" s="207"/>
      <c r="E57" s="207"/>
      <c r="F57" s="207"/>
      <c r="G57" s="208"/>
      <c r="H57" s="12"/>
    </row>
    <row r="58" spans="1:17" ht="15.75">
      <c r="A58" s="13" t="s">
        <v>55</v>
      </c>
      <c r="B58" s="77"/>
      <c r="C58" s="95">
        <f>SUM(C59:C61)</f>
        <v>20870</v>
      </c>
      <c r="D58" s="95">
        <f>SUM(D59:D61)</f>
        <v>14484</v>
      </c>
      <c r="E58" s="131">
        <f aca="true" t="shared" si="2" ref="E58:E63">D58*100/C58</f>
        <v>69.40105414470531</v>
      </c>
      <c r="F58" s="95">
        <f>SUM(F59:F61)</f>
        <v>2036</v>
      </c>
      <c r="G58" s="95">
        <f>SUM(G59:G61)</f>
        <v>3830</v>
      </c>
      <c r="H58" s="87">
        <f>SUM(H59:H61)</f>
        <v>8618</v>
      </c>
      <c r="L58" s="132"/>
      <c r="M58" s="132"/>
      <c r="N58" s="133"/>
      <c r="O58" s="132"/>
      <c r="P58" s="132"/>
      <c r="Q58" s="132"/>
    </row>
    <row r="59" spans="1:17" ht="15.75" hidden="1" outlineLevel="1">
      <c r="A59" s="102" t="s">
        <v>14</v>
      </c>
      <c r="B59" s="16" t="s">
        <v>56</v>
      </c>
      <c r="C59" s="134">
        <v>3920</v>
      </c>
      <c r="D59" s="134">
        <v>3606</v>
      </c>
      <c r="E59" s="135">
        <f t="shared" si="2"/>
        <v>91.98979591836735</v>
      </c>
      <c r="F59" s="134">
        <v>939</v>
      </c>
      <c r="G59" s="43">
        <v>2667</v>
      </c>
      <c r="H59" s="26"/>
      <c r="L59" s="136"/>
      <c r="M59" s="136"/>
      <c r="N59" s="137"/>
      <c r="O59" s="136"/>
      <c r="P59" s="136"/>
      <c r="Q59" s="138"/>
    </row>
    <row r="60" spans="1:17" ht="25.5" hidden="1" outlineLevel="1">
      <c r="A60" s="62" t="s">
        <v>16</v>
      </c>
      <c r="B60" s="16" t="s">
        <v>57</v>
      </c>
      <c r="C60" s="134">
        <v>15000</v>
      </c>
      <c r="D60" s="134">
        <v>2458</v>
      </c>
      <c r="E60" s="135">
        <f t="shared" si="2"/>
        <v>16.386666666666667</v>
      </c>
      <c r="F60" s="134"/>
      <c r="G60" s="43"/>
      <c r="H60" s="26">
        <v>2458</v>
      </c>
      <c r="L60" s="132"/>
      <c r="M60" s="132"/>
      <c r="N60" s="133"/>
      <c r="O60" s="132"/>
      <c r="P60" s="132"/>
      <c r="Q60" s="139"/>
    </row>
    <row r="61" spans="1:17" ht="25.5" hidden="1" outlineLevel="1">
      <c r="A61" s="140" t="s">
        <v>20</v>
      </c>
      <c r="B61" s="141" t="s">
        <v>57</v>
      </c>
      <c r="C61" s="134">
        <v>1950</v>
      </c>
      <c r="D61" s="134">
        <v>8420</v>
      </c>
      <c r="E61" s="135">
        <f t="shared" si="2"/>
        <v>431.79487179487177</v>
      </c>
      <c r="F61" s="134">
        <v>1097</v>
      </c>
      <c r="G61" s="43">
        <v>1163</v>
      </c>
      <c r="H61" s="26">
        <v>6160</v>
      </c>
      <c r="L61" s="136"/>
      <c r="M61" s="136"/>
      <c r="N61" s="137"/>
      <c r="O61" s="136"/>
      <c r="P61" s="136"/>
      <c r="Q61" s="138"/>
    </row>
    <row r="62" spans="1:17" ht="15.75" collapsed="1">
      <c r="A62" s="106" t="s">
        <v>31</v>
      </c>
      <c r="B62" s="142"/>
      <c r="C62" s="95">
        <v>7000</v>
      </c>
      <c r="D62" s="95">
        <v>3723</v>
      </c>
      <c r="E62" s="131">
        <f t="shared" si="2"/>
        <v>53.18571428571428</v>
      </c>
      <c r="F62" s="95"/>
      <c r="G62" s="95">
        <v>674</v>
      </c>
      <c r="H62" s="110">
        <v>3049</v>
      </c>
      <c r="L62" s="132"/>
      <c r="M62" s="132"/>
      <c r="N62" s="133"/>
      <c r="O62" s="132"/>
      <c r="P62" s="132"/>
      <c r="Q62" s="139"/>
    </row>
    <row r="63" spans="1:17" ht="25.5" hidden="1" outlineLevel="1">
      <c r="A63" s="143" t="s">
        <v>32</v>
      </c>
      <c r="B63" s="144" t="s">
        <v>58</v>
      </c>
      <c r="C63" s="99">
        <v>7000</v>
      </c>
      <c r="D63" s="99">
        <v>3723</v>
      </c>
      <c r="E63" s="145">
        <f t="shared" si="2"/>
        <v>53.18571428571428</v>
      </c>
      <c r="F63" s="99"/>
      <c r="G63" s="99">
        <v>674</v>
      </c>
      <c r="H63" s="34">
        <v>3049</v>
      </c>
      <c r="L63" s="136"/>
      <c r="M63" s="136"/>
      <c r="N63" s="137"/>
      <c r="O63" s="136"/>
      <c r="P63" s="136"/>
      <c r="Q63" s="138"/>
    </row>
    <row r="64" spans="1:17" ht="15.75" collapsed="1">
      <c r="A64" s="57" t="s">
        <v>37</v>
      </c>
      <c r="B64" s="146"/>
      <c r="C64" s="95">
        <v>1000</v>
      </c>
      <c r="D64" s="95">
        <v>706</v>
      </c>
      <c r="E64" s="131">
        <v>70.6</v>
      </c>
      <c r="F64" s="95">
        <v>456</v>
      </c>
      <c r="G64" s="109">
        <v>250</v>
      </c>
      <c r="H64" s="110"/>
      <c r="L64" s="132"/>
      <c r="M64" s="132"/>
      <c r="N64" s="133"/>
      <c r="O64" s="132"/>
      <c r="P64" s="132"/>
      <c r="Q64" s="132"/>
    </row>
    <row r="65" spans="1:17" ht="25.5" hidden="1" outlineLevel="1">
      <c r="A65" s="147" t="s">
        <v>20</v>
      </c>
      <c r="B65" s="141" t="s">
        <v>57</v>
      </c>
      <c r="C65" s="99">
        <v>1000</v>
      </c>
      <c r="D65" s="99">
        <v>706</v>
      </c>
      <c r="E65" s="99">
        <f>D65*100/C65</f>
        <v>70.6</v>
      </c>
      <c r="F65" s="99">
        <v>456</v>
      </c>
      <c r="G65" s="56">
        <v>250</v>
      </c>
      <c r="H65" s="34"/>
      <c r="L65" s="136"/>
      <c r="M65" s="136"/>
      <c r="N65" s="137"/>
      <c r="O65" s="136"/>
      <c r="P65" s="136"/>
      <c r="Q65" s="138"/>
    </row>
    <row r="66" spans="1:17" ht="16.5" collapsed="1" thickBot="1">
      <c r="A66" s="148" t="s">
        <v>51</v>
      </c>
      <c r="B66" s="149"/>
      <c r="C66" s="150">
        <v>88</v>
      </c>
      <c r="D66" s="150">
        <v>80</v>
      </c>
      <c r="E66" s="151">
        <v>90.9090909090909</v>
      </c>
      <c r="F66" s="150">
        <v>80</v>
      </c>
      <c r="G66" s="152"/>
      <c r="H66" s="153"/>
      <c r="L66" s="132"/>
      <c r="M66" s="132"/>
      <c r="N66" s="133"/>
      <c r="O66" s="132"/>
      <c r="P66" s="132"/>
      <c r="Q66" s="139"/>
    </row>
    <row r="67" spans="1:17" ht="16.5" hidden="1" outlineLevel="1" thickBot="1">
      <c r="A67" s="154" t="s">
        <v>21</v>
      </c>
      <c r="B67" s="155" t="s">
        <v>59</v>
      </c>
      <c r="C67" s="156">
        <v>88</v>
      </c>
      <c r="D67" s="156">
        <v>80</v>
      </c>
      <c r="E67" s="157">
        <f>D67*100/C67</f>
        <v>90.9090909090909</v>
      </c>
      <c r="F67" s="156">
        <v>80</v>
      </c>
      <c r="G67" s="156"/>
      <c r="H67" s="158"/>
      <c r="I67" s="88"/>
      <c r="L67" s="136"/>
      <c r="M67" s="136"/>
      <c r="N67" s="137"/>
      <c r="O67" s="136"/>
      <c r="P67" s="136"/>
      <c r="Q67" s="138"/>
    </row>
    <row r="68" spans="1:17" ht="16.5" collapsed="1" thickBot="1">
      <c r="A68" s="159" t="s">
        <v>53</v>
      </c>
      <c r="B68" s="160"/>
      <c r="C68" s="161">
        <f>C58+C62+C64+C66</f>
        <v>28958</v>
      </c>
      <c r="D68" s="161">
        <f>D58+D62+D64+D66</f>
        <v>18993</v>
      </c>
      <c r="E68" s="162">
        <f>D68*100/C68</f>
        <v>65.58809310035224</v>
      </c>
      <c r="F68" s="161">
        <f>F58+F62+F64+F66</f>
        <v>2572</v>
      </c>
      <c r="G68" s="161">
        <f>G58+G62+G64+G66</f>
        <v>4754</v>
      </c>
      <c r="H68" s="180">
        <f>H58+H62+H64+H66</f>
        <v>11667</v>
      </c>
      <c r="L68" s="132"/>
      <c r="M68" s="132"/>
      <c r="N68" s="133"/>
      <c r="O68" s="132"/>
      <c r="P68" s="132"/>
      <c r="Q68" s="139"/>
    </row>
    <row r="69" spans="1:17" ht="15.75">
      <c r="A69" s="190" t="s">
        <v>60</v>
      </c>
      <c r="B69" s="191"/>
      <c r="C69" s="191"/>
      <c r="D69" s="191"/>
      <c r="E69" s="191"/>
      <c r="F69" s="191"/>
      <c r="G69" s="191"/>
      <c r="H69" s="192"/>
      <c r="L69" s="136"/>
      <c r="M69" s="136"/>
      <c r="N69" s="137"/>
      <c r="O69" s="136"/>
      <c r="P69" s="136"/>
      <c r="Q69" s="138"/>
    </row>
    <row r="70" spans="1:17" ht="15.75">
      <c r="A70" s="106" t="s">
        <v>61</v>
      </c>
      <c r="B70" s="77"/>
      <c r="C70" s="95">
        <v>0</v>
      </c>
      <c r="D70" s="95">
        <v>3550</v>
      </c>
      <c r="E70" s="131"/>
      <c r="F70" s="95">
        <v>3300</v>
      </c>
      <c r="G70" s="109">
        <v>250</v>
      </c>
      <c r="H70" s="110">
        <v>0</v>
      </c>
      <c r="L70" s="132"/>
      <c r="M70" s="132"/>
      <c r="N70" s="133"/>
      <c r="O70" s="132"/>
      <c r="P70" s="132"/>
      <c r="Q70" s="139"/>
    </row>
    <row r="71" spans="1:17" ht="15.75" hidden="1" outlineLevel="1">
      <c r="A71" s="147" t="s">
        <v>20</v>
      </c>
      <c r="B71" s="84"/>
      <c r="C71" s="99">
        <v>0</v>
      </c>
      <c r="D71" s="99">
        <v>3550</v>
      </c>
      <c r="E71" s="145"/>
      <c r="F71" s="99">
        <v>3300</v>
      </c>
      <c r="G71" s="56">
        <v>250</v>
      </c>
      <c r="H71" s="34">
        <v>0</v>
      </c>
      <c r="L71" s="136"/>
      <c r="M71" s="136"/>
      <c r="N71" s="137"/>
      <c r="O71" s="136"/>
      <c r="P71" s="136"/>
      <c r="Q71" s="138"/>
    </row>
    <row r="72" spans="1:17" ht="15.75" collapsed="1">
      <c r="A72" s="122" t="s">
        <v>62</v>
      </c>
      <c r="B72" s="58"/>
      <c r="C72" s="163">
        <v>2000</v>
      </c>
      <c r="D72" s="163">
        <v>800</v>
      </c>
      <c r="E72" s="164">
        <v>40</v>
      </c>
      <c r="F72" s="163"/>
      <c r="G72" s="86"/>
      <c r="H72" s="124">
        <v>800</v>
      </c>
      <c r="L72" s="132"/>
      <c r="M72" s="132"/>
      <c r="N72" s="133"/>
      <c r="O72" s="132"/>
      <c r="P72" s="132"/>
      <c r="Q72" s="139"/>
    </row>
    <row r="73" spans="1:17" ht="25.5" hidden="1" outlineLevel="1">
      <c r="A73" s="165" t="s">
        <v>63</v>
      </c>
      <c r="B73" s="63" t="s">
        <v>64</v>
      </c>
      <c r="C73" s="166">
        <v>2000</v>
      </c>
      <c r="D73" s="166">
        <v>800</v>
      </c>
      <c r="E73" s="167">
        <f>D73*100/C73</f>
        <v>40</v>
      </c>
      <c r="F73" s="166"/>
      <c r="G73" s="51"/>
      <c r="H73" s="52">
        <v>800</v>
      </c>
      <c r="L73" s="136"/>
      <c r="M73" s="136"/>
      <c r="N73" s="137"/>
      <c r="O73" s="136"/>
      <c r="P73" s="136"/>
      <c r="Q73" s="138"/>
    </row>
    <row r="74" spans="1:17" ht="15.75" collapsed="1">
      <c r="A74" s="106" t="s">
        <v>65</v>
      </c>
      <c r="B74" s="77"/>
      <c r="C74" s="95">
        <f>SUM(C75:C75)</f>
        <v>14000</v>
      </c>
      <c r="D74" s="95">
        <f>SUM(D75:D75)</f>
        <v>5705</v>
      </c>
      <c r="E74" s="131">
        <f>D74*100/C74</f>
        <v>40.75</v>
      </c>
      <c r="F74" s="95">
        <f>SUM(F75:F75)</f>
        <v>0</v>
      </c>
      <c r="G74" s="95">
        <f>SUM(G75:G75)</f>
        <v>0</v>
      </c>
      <c r="H74" s="87">
        <f>SUM(H75:H75)</f>
        <v>5705</v>
      </c>
      <c r="L74" s="101"/>
      <c r="M74" s="101"/>
      <c r="N74" s="101"/>
      <c r="O74" s="101"/>
      <c r="P74" s="101"/>
      <c r="Q74" s="101"/>
    </row>
    <row r="75" spans="1:8" ht="25.5" hidden="1" outlineLevel="1">
      <c r="A75" s="168" t="s">
        <v>63</v>
      </c>
      <c r="B75" s="84" t="s">
        <v>66</v>
      </c>
      <c r="C75" s="99">
        <v>14000</v>
      </c>
      <c r="D75" s="99">
        <v>5705</v>
      </c>
      <c r="E75" s="145">
        <f>D75*100/C75</f>
        <v>40.75</v>
      </c>
      <c r="F75" s="99"/>
      <c r="G75" s="99"/>
      <c r="H75" s="34">
        <v>5705</v>
      </c>
    </row>
    <row r="76" spans="1:8" ht="15.75" collapsed="1">
      <c r="A76" s="106" t="s">
        <v>34</v>
      </c>
      <c r="B76" s="169"/>
      <c r="C76" s="170">
        <v>1200</v>
      </c>
      <c r="D76" s="95">
        <v>1015</v>
      </c>
      <c r="E76" s="131">
        <v>84.58333333333333</v>
      </c>
      <c r="F76" s="95"/>
      <c r="G76" s="109"/>
      <c r="H76" s="110">
        <v>1015</v>
      </c>
    </row>
    <row r="77" spans="1:8" ht="25.5" hidden="1" outlineLevel="1">
      <c r="A77" s="168" t="s">
        <v>63</v>
      </c>
      <c r="B77" s="171" t="s">
        <v>67</v>
      </c>
      <c r="C77" s="172">
        <v>1200</v>
      </c>
      <c r="D77" s="166">
        <v>1015</v>
      </c>
      <c r="E77" s="167">
        <f>D77/C77*100</f>
        <v>84.58333333333333</v>
      </c>
      <c r="F77" s="166"/>
      <c r="G77" s="51"/>
      <c r="H77" s="52">
        <v>1015</v>
      </c>
    </row>
    <row r="78" spans="1:8" ht="15.75" collapsed="1">
      <c r="A78" s="57" t="s">
        <v>37</v>
      </c>
      <c r="B78" s="146"/>
      <c r="C78" s="95">
        <v>511</v>
      </c>
      <c r="D78" s="95">
        <v>508</v>
      </c>
      <c r="E78" s="131">
        <f>D78/C78*100</f>
        <v>99.412915851272</v>
      </c>
      <c r="F78" s="95">
        <v>265</v>
      </c>
      <c r="G78" s="109">
        <v>243</v>
      </c>
      <c r="H78" s="110"/>
    </row>
    <row r="79" spans="1:8" ht="15.75" hidden="1" outlineLevel="1">
      <c r="A79" s="147" t="s">
        <v>20</v>
      </c>
      <c r="B79" s="141"/>
      <c r="C79" s="99">
        <v>511</v>
      </c>
      <c r="D79" s="99">
        <v>508</v>
      </c>
      <c r="E79" s="145">
        <f>D79/C79*100</f>
        <v>99.412915851272</v>
      </c>
      <c r="F79" s="99">
        <v>265</v>
      </c>
      <c r="G79" s="56">
        <v>243</v>
      </c>
      <c r="H79" s="34"/>
    </row>
    <row r="80" spans="1:8" ht="15.75" collapsed="1">
      <c r="A80" s="106" t="s">
        <v>68</v>
      </c>
      <c r="B80" s="169"/>
      <c r="C80" s="95">
        <v>4000</v>
      </c>
      <c r="D80" s="95">
        <v>2322</v>
      </c>
      <c r="E80" s="131">
        <v>58.05</v>
      </c>
      <c r="F80" s="95"/>
      <c r="G80" s="95"/>
      <c r="H80" s="110">
        <v>2322</v>
      </c>
    </row>
    <row r="81" spans="1:8" ht="25.5" hidden="1" outlineLevel="1">
      <c r="A81" s="168" t="s">
        <v>63</v>
      </c>
      <c r="B81" s="173" t="s">
        <v>19</v>
      </c>
      <c r="C81" s="99">
        <v>4000</v>
      </c>
      <c r="D81" s="99">
        <v>2322</v>
      </c>
      <c r="E81" s="145">
        <f>D81/C81*100</f>
        <v>58.050000000000004</v>
      </c>
      <c r="F81" s="99"/>
      <c r="G81" s="99"/>
      <c r="H81" s="34">
        <v>2322</v>
      </c>
    </row>
    <row r="82" spans="1:8" ht="16.5" collapsed="1" thickBot="1">
      <c r="A82" s="122" t="s">
        <v>40</v>
      </c>
      <c r="B82" s="58"/>
      <c r="C82" s="174">
        <v>400</v>
      </c>
      <c r="D82" s="174">
        <v>376</v>
      </c>
      <c r="E82" s="175">
        <f>D82*100/C82</f>
        <v>94</v>
      </c>
      <c r="F82" s="174"/>
      <c r="G82" s="176"/>
      <c r="H82" s="177">
        <v>376</v>
      </c>
    </row>
    <row r="83" spans="1:9" ht="16.5" hidden="1" outlineLevel="1" thickBot="1">
      <c r="A83" s="178" t="s">
        <v>63</v>
      </c>
      <c r="B83" s="179">
        <v>40259</v>
      </c>
      <c r="C83" s="166">
        <v>400</v>
      </c>
      <c r="D83" s="166">
        <v>376</v>
      </c>
      <c r="E83" s="167">
        <f>D83*100/C83</f>
        <v>94</v>
      </c>
      <c r="F83" s="166"/>
      <c r="G83" s="51"/>
      <c r="H83" s="52">
        <v>376</v>
      </c>
      <c r="I83" s="88"/>
    </row>
    <row r="84" spans="1:8" ht="16.5" collapsed="1" thickBot="1">
      <c r="A84" s="159" t="s">
        <v>53</v>
      </c>
      <c r="B84" s="160"/>
      <c r="C84" s="161">
        <f>C70+C72+C74+C76+C78+C80+C82</f>
        <v>22111</v>
      </c>
      <c r="D84" s="161">
        <f>D70+D72+D74+D76+D78+D80+D82</f>
        <v>14276</v>
      </c>
      <c r="E84" s="162">
        <f>D84*100/C84</f>
        <v>64.56514856858577</v>
      </c>
      <c r="F84" s="161">
        <f>F70+F72+F74+F76+F78+F80+F82</f>
        <v>3565</v>
      </c>
      <c r="G84" s="161">
        <f>G70+G72+G74+G76+G78+G80+G82</f>
        <v>493</v>
      </c>
      <c r="H84" s="180">
        <f>H70+H72+H74+H76+H78+H80+H82</f>
        <v>10218</v>
      </c>
    </row>
    <row r="85" spans="1:9" ht="16.5" thickBot="1">
      <c r="A85" s="181" t="s">
        <v>69</v>
      </c>
      <c r="B85" s="182"/>
      <c r="C85" s="188">
        <f aca="true" t="shared" si="3" ref="C85:H85">C56+C68+C84</f>
        <v>543169</v>
      </c>
      <c r="D85" s="188">
        <f t="shared" si="3"/>
        <v>446660</v>
      </c>
      <c r="E85" s="189">
        <f>D85*100/C85</f>
        <v>82.23223343011107</v>
      </c>
      <c r="F85" s="188">
        <f t="shared" si="3"/>
        <v>108912</v>
      </c>
      <c r="G85" s="188">
        <f t="shared" si="3"/>
        <v>228743</v>
      </c>
      <c r="H85" s="223">
        <f t="shared" si="3"/>
        <v>109005</v>
      </c>
      <c r="I85" s="88"/>
    </row>
    <row r="86" spans="1:7" ht="15.75">
      <c r="A86" s="183"/>
      <c r="B86" s="184"/>
      <c r="C86" s="185"/>
      <c r="D86" s="185"/>
      <c r="E86" s="186"/>
      <c r="F86" s="185"/>
      <c r="G86" s="185"/>
    </row>
    <row r="87" spans="1:7" ht="15.75">
      <c r="A87" s="183"/>
      <c r="B87" s="184"/>
      <c r="C87" s="185"/>
      <c r="D87" s="185"/>
      <c r="E87" s="186"/>
      <c r="F87" s="185"/>
      <c r="G87" s="185"/>
    </row>
    <row r="88" spans="1:11" ht="15.75">
      <c r="A88" s="183"/>
      <c r="B88" s="184"/>
      <c r="C88" s="185"/>
      <c r="D88" s="185"/>
      <c r="E88" s="185"/>
      <c r="F88" s="185"/>
      <c r="G88" s="185"/>
      <c r="H88" s="185"/>
      <c r="I88" s="185"/>
      <c r="J88" s="185"/>
      <c r="K88" s="185"/>
    </row>
    <row r="89" ht="12.75">
      <c r="A89" s="1"/>
    </row>
    <row r="90" ht="15.75">
      <c r="A90" s="4"/>
    </row>
    <row r="91" ht="12.75">
      <c r="A91" s="88"/>
    </row>
    <row r="92" spans="1:7" ht="40.5" customHeight="1">
      <c r="A92" s="193"/>
      <c r="B92" s="194"/>
      <c r="C92" s="194"/>
      <c r="D92" s="194"/>
      <c r="E92" s="194"/>
      <c r="F92" s="194"/>
      <c r="G92" s="194"/>
    </row>
    <row r="94" spans="6:7" ht="12.75">
      <c r="F94" s="187"/>
      <c r="G94" s="187"/>
    </row>
    <row r="95" ht="12.75">
      <c r="F95" s="187"/>
    </row>
  </sheetData>
  <mergeCells count="14">
    <mergeCell ref="A1:H1"/>
    <mergeCell ref="A3:H3"/>
    <mergeCell ref="A4:H4"/>
    <mergeCell ref="A5:H5"/>
    <mergeCell ref="A69:H69"/>
    <mergeCell ref="A92:G92"/>
    <mergeCell ref="E7:E9"/>
    <mergeCell ref="F7:H8"/>
    <mergeCell ref="A11:G11"/>
    <mergeCell ref="A57:G57"/>
    <mergeCell ref="A7:A9"/>
    <mergeCell ref="B7:B9"/>
    <mergeCell ref="C7:C9"/>
    <mergeCell ref="D7:D9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2013-01-09T10:11:58Z</cp:lastPrinted>
  <dcterms:created xsi:type="dcterms:W3CDTF">2013-01-02T10:30:13Z</dcterms:created>
  <dcterms:modified xsi:type="dcterms:W3CDTF">2013-01-09T10:11:59Z</dcterms:modified>
  <cp:category/>
  <cp:version/>
  <cp:contentType/>
  <cp:contentStatus/>
</cp:coreProperties>
</file>